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610" windowHeight="11640" tabRatio="738" activeTab="2"/>
  </bookViews>
  <sheets>
    <sheet name="Research Notes" sheetId="54" r:id="rId1"/>
    <sheet name="MA" sheetId="1" r:id="rId2"/>
    <sheet name="VLP Service Area Total" sheetId="60" r:id="rId3"/>
    <sheet name="VLP Service Area Charts" sheetId="59" r:id="rId4"/>
    <sheet name="1" sheetId="19" r:id="rId5"/>
    <sheet name="2" sheetId="29" r:id="rId6"/>
    <sheet name="3" sheetId="30" r:id="rId7"/>
    <sheet name="4" sheetId="31" r:id="rId8"/>
    <sheet name="5" sheetId="32" r:id="rId9"/>
    <sheet name="6" sheetId="33" r:id="rId10"/>
    <sheet name="7" sheetId="34" r:id="rId11"/>
    <sheet name="8" sheetId="35" r:id="rId12"/>
    <sheet name="9" sheetId="36" r:id="rId13"/>
    <sheet name="10" sheetId="37" r:id="rId14"/>
    <sheet name="11" sheetId="38" r:id="rId15"/>
    <sheet name="12" sheetId="39" r:id="rId16"/>
    <sheet name="13" sheetId="40" r:id="rId17"/>
    <sheet name="14" sheetId="41" r:id="rId18"/>
    <sheet name="15" sheetId="42" r:id="rId19"/>
    <sheet name="16" sheetId="43" r:id="rId20"/>
    <sheet name="17" sheetId="44" r:id="rId21"/>
  </sheets>
  <definedNames>
    <definedName name="_xlnm.Print_Area" localSheetId="3">'VLP Service Area Charts'!$A$1:$G$102</definedName>
    <definedName name="_xlnm.Print_Area" localSheetId="2">'VLP Service Area Total'!$A$1:$G$147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45" i="60" l="1"/>
  <c r="C144" i="60"/>
  <c r="C143" i="60"/>
  <c r="C142" i="60"/>
  <c r="C141" i="60"/>
  <c r="C140" i="60"/>
  <c r="C139" i="60"/>
  <c r="C138" i="60"/>
  <c r="C137" i="60"/>
  <c r="C136" i="60"/>
  <c r="C135" i="60"/>
  <c r="C134" i="60"/>
  <c r="C133" i="60"/>
  <c r="C132" i="60"/>
  <c r="C131" i="60"/>
  <c r="C130" i="60"/>
  <c r="C129" i="60"/>
  <c r="C128" i="60"/>
  <c r="C127" i="60"/>
  <c r="C126" i="60"/>
  <c r="C125" i="60"/>
  <c r="C124" i="60"/>
  <c r="C123" i="60"/>
  <c r="C122" i="60"/>
  <c r="C121" i="60"/>
  <c r="C120" i="60"/>
  <c r="C119" i="60"/>
  <c r="C118" i="60"/>
  <c r="C117" i="60"/>
  <c r="C116" i="60"/>
  <c r="C115" i="60"/>
  <c r="C114" i="60"/>
  <c r="C113" i="60"/>
  <c r="C112" i="60"/>
  <c r="C111" i="60"/>
  <c r="F110" i="60"/>
  <c r="G109" i="60"/>
  <c r="G108" i="60"/>
  <c r="G107" i="60"/>
  <c r="B107" i="60"/>
  <c r="G106" i="60"/>
  <c r="C106" i="60"/>
  <c r="G105" i="60"/>
  <c r="C105" i="60"/>
  <c r="G104" i="60"/>
  <c r="C104" i="60"/>
  <c r="G103" i="60"/>
  <c r="C103" i="60"/>
  <c r="G102" i="60"/>
  <c r="C102" i="60"/>
  <c r="G101" i="60"/>
  <c r="C101" i="60"/>
  <c r="G100" i="60"/>
  <c r="C100" i="60"/>
  <c r="G99" i="60"/>
  <c r="C99" i="60"/>
  <c r="G98" i="60"/>
  <c r="C98" i="60"/>
  <c r="G97" i="60"/>
  <c r="C97" i="60"/>
  <c r="G96" i="60"/>
  <c r="C96" i="60"/>
  <c r="G95" i="60"/>
  <c r="C95" i="60"/>
  <c r="G94" i="60"/>
  <c r="C94" i="60"/>
  <c r="G93" i="60"/>
  <c r="C93" i="60"/>
  <c r="G92" i="60"/>
  <c r="C92" i="60"/>
  <c r="G91" i="60"/>
  <c r="C91" i="60"/>
  <c r="G90" i="60"/>
  <c r="C90" i="60"/>
  <c r="G89" i="60"/>
  <c r="C89" i="60"/>
  <c r="G88" i="60"/>
  <c r="C88" i="60"/>
  <c r="G87" i="60"/>
  <c r="C87" i="60"/>
  <c r="G86" i="60"/>
  <c r="C86" i="60"/>
  <c r="G85" i="60"/>
  <c r="C85" i="60"/>
  <c r="G84" i="60"/>
  <c r="C84" i="60"/>
  <c r="G83" i="60"/>
  <c r="C83" i="60"/>
  <c r="G82" i="60"/>
  <c r="C82" i="60"/>
  <c r="G81" i="60"/>
  <c r="C81" i="60"/>
  <c r="G80" i="60"/>
  <c r="C80" i="60"/>
  <c r="G79" i="60"/>
  <c r="C79" i="60"/>
  <c r="C78" i="60"/>
  <c r="C77" i="60"/>
  <c r="F74" i="60"/>
  <c r="G73" i="60"/>
  <c r="B66" i="60"/>
  <c r="B67" i="60"/>
  <c r="B68" i="60"/>
  <c r="B69" i="60"/>
  <c r="B70" i="60"/>
  <c r="B71" i="60"/>
  <c r="B72" i="60"/>
  <c r="B73" i="60"/>
  <c r="G72" i="60"/>
  <c r="C72" i="60"/>
  <c r="G71" i="60"/>
  <c r="C71" i="60"/>
  <c r="G70" i="60"/>
  <c r="C70" i="60"/>
  <c r="G69" i="60"/>
  <c r="C69" i="60"/>
  <c r="G68" i="60"/>
  <c r="C68" i="60"/>
  <c r="G67" i="60"/>
  <c r="C67" i="60"/>
  <c r="G66" i="60"/>
  <c r="C66" i="60"/>
  <c r="G65" i="60"/>
  <c r="G64" i="60"/>
  <c r="G63" i="60"/>
  <c r="G62" i="60"/>
  <c r="B55" i="60"/>
  <c r="B56" i="60"/>
  <c r="B57" i="60"/>
  <c r="B58" i="60"/>
  <c r="B59" i="60"/>
  <c r="B60" i="60"/>
  <c r="B61" i="60"/>
  <c r="B62" i="60"/>
  <c r="G61" i="60"/>
  <c r="C61" i="60"/>
  <c r="G60" i="60"/>
  <c r="C60" i="60"/>
  <c r="G59" i="60"/>
  <c r="C59" i="60"/>
  <c r="G58" i="60"/>
  <c r="C58" i="60"/>
  <c r="G57" i="60"/>
  <c r="C57" i="60"/>
  <c r="G56" i="60"/>
  <c r="C56" i="60"/>
  <c r="G55" i="60"/>
  <c r="C55" i="60"/>
  <c r="G54" i="60"/>
  <c r="G53" i="60"/>
  <c r="G52" i="60"/>
  <c r="G51" i="60"/>
  <c r="B26" i="60"/>
  <c r="B49" i="60"/>
  <c r="B27" i="60"/>
  <c r="B50" i="60"/>
  <c r="B51" i="60"/>
  <c r="G50" i="60"/>
  <c r="C50" i="60"/>
  <c r="G49" i="60"/>
  <c r="C49" i="60"/>
  <c r="G48" i="60"/>
  <c r="G47" i="60"/>
  <c r="G46" i="60"/>
  <c r="G45" i="60"/>
  <c r="B43" i="60"/>
  <c r="B44" i="60"/>
  <c r="B45" i="60"/>
  <c r="G44" i="60"/>
  <c r="C44" i="60"/>
  <c r="G43" i="60"/>
  <c r="C43" i="60"/>
  <c r="G42" i="60"/>
  <c r="B37" i="60"/>
  <c r="B38" i="60"/>
  <c r="B39" i="60"/>
  <c r="F26" i="60"/>
  <c r="F36" i="60"/>
  <c r="F27" i="60"/>
  <c r="F37" i="60"/>
  <c r="F38" i="60"/>
  <c r="C38" i="60"/>
  <c r="G37" i="60"/>
  <c r="C37" i="60"/>
  <c r="G36" i="60"/>
  <c r="B28" i="60"/>
  <c r="B29" i="60"/>
  <c r="B30" i="60"/>
  <c r="B31" i="60"/>
  <c r="B32" i="60"/>
  <c r="B33" i="60"/>
  <c r="F28" i="60"/>
  <c r="F29" i="60"/>
  <c r="F30" i="60"/>
  <c r="F31" i="60"/>
  <c r="F32" i="60"/>
  <c r="C32" i="60"/>
  <c r="G31" i="60"/>
  <c r="C31" i="60"/>
  <c r="G30" i="60"/>
  <c r="C30" i="60"/>
  <c r="G29" i="60"/>
  <c r="C29" i="60"/>
  <c r="G28" i="60"/>
  <c r="C28" i="60"/>
  <c r="G27" i="60"/>
  <c r="C27" i="60"/>
  <c r="G26" i="60"/>
  <c r="C26" i="60"/>
  <c r="B14" i="60"/>
  <c r="B15" i="60"/>
  <c r="B16" i="60"/>
  <c r="B17" i="60"/>
  <c r="B18" i="60"/>
  <c r="B19" i="60"/>
  <c r="B20" i="60"/>
  <c r="B21" i="60"/>
  <c r="F14" i="60"/>
  <c r="F15" i="60"/>
  <c r="F16" i="60"/>
  <c r="F17" i="60"/>
  <c r="F18" i="60"/>
  <c r="F19" i="60"/>
  <c r="F20" i="60"/>
  <c r="C20" i="60"/>
  <c r="G19" i="60"/>
  <c r="C19" i="60"/>
  <c r="G18" i="60"/>
  <c r="C18" i="60"/>
  <c r="G17" i="60"/>
  <c r="C17" i="60"/>
  <c r="G16" i="60"/>
  <c r="C16" i="60"/>
  <c r="G15" i="60"/>
  <c r="C15" i="60"/>
  <c r="G14" i="60"/>
  <c r="C14" i="60"/>
  <c r="F7" i="60"/>
  <c r="F8" i="60"/>
  <c r="F9" i="60"/>
  <c r="B7" i="60"/>
  <c r="B8" i="60"/>
  <c r="B9" i="60"/>
  <c r="G8" i="60"/>
  <c r="C8" i="60"/>
  <c r="G7" i="60"/>
  <c r="C7" i="60"/>
  <c r="B85" i="59"/>
  <c r="C56" i="59"/>
  <c r="C57" i="59"/>
  <c r="C58" i="59"/>
  <c r="C59" i="59"/>
  <c r="C60" i="59"/>
  <c r="C61" i="59"/>
  <c r="C62" i="59"/>
  <c r="C63" i="59"/>
  <c r="C64" i="59"/>
  <c r="C65" i="59"/>
  <c r="C66" i="59"/>
  <c r="C67" i="59"/>
  <c r="C68" i="59"/>
  <c r="C69" i="59"/>
  <c r="C70" i="59"/>
  <c r="C71" i="59"/>
  <c r="C72" i="59"/>
  <c r="C73" i="59"/>
  <c r="C74" i="59"/>
  <c r="C75" i="59"/>
  <c r="C76" i="59"/>
  <c r="C77" i="59"/>
  <c r="C78" i="59"/>
  <c r="C79" i="59"/>
  <c r="C80" i="59"/>
  <c r="C81" i="59"/>
  <c r="C82" i="59"/>
  <c r="C83" i="59"/>
  <c r="C84" i="59"/>
  <c r="C55" i="59"/>
  <c r="F89" i="59"/>
  <c r="G56" i="59"/>
  <c r="G57" i="59"/>
  <c r="G58" i="59"/>
  <c r="G59" i="59"/>
  <c r="G60" i="59"/>
  <c r="G61" i="59"/>
  <c r="G62" i="59"/>
  <c r="G63" i="59"/>
  <c r="G64" i="59"/>
  <c r="G65" i="59"/>
  <c r="G66" i="59"/>
  <c r="G67" i="59"/>
  <c r="G68" i="59"/>
  <c r="G69" i="59"/>
  <c r="G70" i="59"/>
  <c r="G71" i="59"/>
  <c r="G72" i="59"/>
  <c r="G73" i="59"/>
  <c r="G74" i="59"/>
  <c r="G75" i="59"/>
  <c r="G76" i="59"/>
  <c r="G77" i="59"/>
  <c r="G78" i="59"/>
  <c r="G79" i="59"/>
  <c r="G80" i="59"/>
  <c r="G81" i="59"/>
  <c r="G82" i="59"/>
  <c r="G83" i="59"/>
  <c r="G84" i="59"/>
  <c r="G85" i="59"/>
  <c r="G86" i="59"/>
  <c r="G87" i="59"/>
  <c r="G88" i="59"/>
  <c r="G55" i="59"/>
  <c r="B49" i="59"/>
  <c r="C48" i="59"/>
  <c r="C47" i="59"/>
  <c r="B39" i="59"/>
  <c r="B40" i="59"/>
  <c r="B41" i="59"/>
  <c r="C39" i="59"/>
  <c r="C40" i="59"/>
  <c r="B26" i="59"/>
  <c r="B27" i="59"/>
  <c r="B28" i="59"/>
  <c r="B29" i="59"/>
  <c r="B30" i="59"/>
  <c r="B31" i="59"/>
  <c r="B32" i="59"/>
  <c r="B33" i="59"/>
  <c r="C32" i="59"/>
  <c r="C31" i="59"/>
  <c r="C30" i="59"/>
  <c r="C29" i="59"/>
  <c r="C28" i="59"/>
  <c r="C27" i="59"/>
  <c r="C26" i="59"/>
  <c r="B5" i="59"/>
  <c r="B6" i="59"/>
  <c r="B7" i="59"/>
  <c r="C6" i="59"/>
  <c r="C5" i="59"/>
  <c r="B13" i="59"/>
  <c r="B14" i="59"/>
  <c r="B15" i="59"/>
  <c r="B16" i="59"/>
  <c r="B17" i="59"/>
  <c r="B18" i="59"/>
  <c r="B19" i="59"/>
  <c r="B20" i="59"/>
  <c r="C19" i="59"/>
  <c r="C18" i="59"/>
  <c r="C17" i="59"/>
  <c r="C16" i="59"/>
  <c r="C15" i="59"/>
  <c r="C14" i="59"/>
  <c r="C13" i="59"/>
  <c r="F80" i="31"/>
  <c r="B148" i="44"/>
  <c r="B134" i="41"/>
  <c r="B137" i="29"/>
  <c r="B138" i="44"/>
  <c r="B141" i="41"/>
  <c r="B142" i="37"/>
  <c r="F76" i="29"/>
  <c r="F76" i="41"/>
  <c r="F76" i="44"/>
  <c r="F80" i="29"/>
  <c r="F76" i="37"/>
  <c r="F80" i="41"/>
  <c r="F65" i="29"/>
  <c r="F65" i="41"/>
  <c r="F65" i="44"/>
  <c r="F45" i="29"/>
  <c r="F45" i="41"/>
  <c r="F45" i="44"/>
  <c r="F34" i="29"/>
  <c r="F34" i="41"/>
  <c r="F34" i="44"/>
  <c r="B64" i="29"/>
  <c r="C63" i="29"/>
  <c r="B64" i="41"/>
  <c r="B65" i="44"/>
  <c r="F22" i="38"/>
  <c r="B21" i="40"/>
  <c r="C18" i="40"/>
  <c r="C146" i="44"/>
  <c r="C135" i="44"/>
  <c r="F81" i="44"/>
  <c r="F80" i="44"/>
  <c r="F82" i="44"/>
  <c r="G75" i="44"/>
  <c r="G64" i="44"/>
  <c r="F54" i="44"/>
  <c r="G52" i="44"/>
  <c r="G44" i="44"/>
  <c r="G33" i="44"/>
  <c r="C64" i="44"/>
  <c r="B54" i="44"/>
  <c r="C53" i="44"/>
  <c r="B38" i="44"/>
  <c r="B37" i="44"/>
  <c r="B33" i="44"/>
  <c r="C32" i="44"/>
  <c r="B21" i="44"/>
  <c r="C16" i="44"/>
  <c r="B9" i="44"/>
  <c r="C8" i="44"/>
  <c r="G27" i="44"/>
  <c r="G29" i="44"/>
  <c r="C46" i="44"/>
  <c r="C58" i="44"/>
  <c r="C60" i="44"/>
  <c r="C47" i="44"/>
  <c r="C59" i="44"/>
  <c r="C62" i="44"/>
  <c r="G71" i="44"/>
  <c r="C144" i="44"/>
  <c r="G73" i="44"/>
  <c r="C129" i="44"/>
  <c r="C48" i="44"/>
  <c r="G28" i="44"/>
  <c r="G31" i="44"/>
  <c r="G39" i="44"/>
  <c r="C133" i="44"/>
  <c r="C28" i="44"/>
  <c r="C61" i="44"/>
  <c r="C63" i="44"/>
  <c r="G41" i="44"/>
  <c r="G60" i="44"/>
  <c r="C131" i="44"/>
  <c r="C143" i="44"/>
  <c r="C145" i="44"/>
  <c r="C147" i="44"/>
  <c r="C130" i="44"/>
  <c r="C132" i="44"/>
  <c r="C134" i="44"/>
  <c r="C136" i="44"/>
  <c r="G70" i="44"/>
  <c r="G72" i="44"/>
  <c r="G74" i="44"/>
  <c r="G59" i="44"/>
  <c r="G61" i="44"/>
  <c r="G38" i="44"/>
  <c r="G40" i="44"/>
  <c r="G42" i="44"/>
  <c r="C26" i="44"/>
  <c r="C52" i="44"/>
  <c r="G43" i="44"/>
  <c r="G63" i="44"/>
  <c r="G30" i="44"/>
  <c r="G32" i="44"/>
  <c r="C27" i="44"/>
  <c r="C31" i="44"/>
  <c r="C19" i="44"/>
  <c r="G62" i="44"/>
  <c r="C137" i="44"/>
  <c r="B160" i="43"/>
  <c r="C159" i="43"/>
  <c r="B144" i="43"/>
  <c r="C143" i="43"/>
  <c r="F81" i="43"/>
  <c r="F80" i="43"/>
  <c r="F76" i="43"/>
  <c r="G75" i="43"/>
  <c r="F65" i="43"/>
  <c r="G60" i="43"/>
  <c r="G64" i="43"/>
  <c r="F54" i="43"/>
  <c r="G53" i="43"/>
  <c r="F45" i="43"/>
  <c r="G38" i="43"/>
  <c r="F34" i="43"/>
  <c r="G33" i="43"/>
  <c r="B69" i="43"/>
  <c r="C68" i="43"/>
  <c r="B54" i="43"/>
  <c r="C53" i="43"/>
  <c r="B38" i="43"/>
  <c r="B37" i="43"/>
  <c r="B33" i="43"/>
  <c r="C32" i="43"/>
  <c r="B21" i="43"/>
  <c r="C20" i="43"/>
  <c r="B9" i="43"/>
  <c r="C8" i="43"/>
  <c r="B160" i="42"/>
  <c r="C155" i="42"/>
  <c r="B144" i="42"/>
  <c r="C143" i="42"/>
  <c r="F81" i="42"/>
  <c r="F80" i="42"/>
  <c r="F76" i="42"/>
  <c r="G75" i="42"/>
  <c r="F65" i="42"/>
  <c r="G64" i="42"/>
  <c r="F54" i="42"/>
  <c r="G53" i="42"/>
  <c r="F45" i="42"/>
  <c r="G44" i="42"/>
  <c r="F34" i="42"/>
  <c r="G33" i="42"/>
  <c r="B69" i="42"/>
  <c r="C68" i="42"/>
  <c r="B54" i="42"/>
  <c r="C53" i="42"/>
  <c r="B38" i="42"/>
  <c r="B37" i="42"/>
  <c r="B33" i="42"/>
  <c r="C32" i="42"/>
  <c r="B21" i="42"/>
  <c r="C20" i="42"/>
  <c r="B9" i="42"/>
  <c r="C8" i="42"/>
  <c r="C140" i="41"/>
  <c r="C133" i="41"/>
  <c r="F81" i="41"/>
  <c r="G75" i="41"/>
  <c r="G64" i="41"/>
  <c r="G60" i="41"/>
  <c r="F54" i="41"/>
  <c r="G53" i="41"/>
  <c r="G44" i="41"/>
  <c r="G33" i="41"/>
  <c r="C62" i="41"/>
  <c r="B54" i="41"/>
  <c r="C53" i="41"/>
  <c r="B38" i="41"/>
  <c r="B37" i="41"/>
  <c r="B33" i="41"/>
  <c r="C32" i="41"/>
  <c r="B21" i="41"/>
  <c r="C20" i="41"/>
  <c r="B9" i="41"/>
  <c r="C8" i="41"/>
  <c r="B152" i="40"/>
  <c r="C148" i="40"/>
  <c r="B143" i="40"/>
  <c r="C142" i="40"/>
  <c r="F81" i="40"/>
  <c r="F80" i="40"/>
  <c r="F76" i="40"/>
  <c r="G75" i="40"/>
  <c r="F65" i="40"/>
  <c r="G64" i="40"/>
  <c r="F54" i="40"/>
  <c r="G53" i="40"/>
  <c r="F45" i="40"/>
  <c r="G39" i="40"/>
  <c r="F34" i="40"/>
  <c r="G33" i="40"/>
  <c r="B69" i="40"/>
  <c r="C58" i="40"/>
  <c r="B54" i="40"/>
  <c r="C53" i="40"/>
  <c r="B38" i="40"/>
  <c r="B37" i="40"/>
  <c r="B33" i="40"/>
  <c r="C32" i="40"/>
  <c r="C19" i="40"/>
  <c r="C17" i="40"/>
  <c r="C15" i="40"/>
  <c r="B9" i="40"/>
  <c r="C8" i="40"/>
  <c r="B155" i="39"/>
  <c r="C152" i="39"/>
  <c r="B143" i="39"/>
  <c r="C142" i="39"/>
  <c r="F81" i="39"/>
  <c r="F80" i="39"/>
  <c r="F76" i="39"/>
  <c r="G75" i="39"/>
  <c r="F65" i="39"/>
  <c r="G64" i="39"/>
  <c r="F54" i="39"/>
  <c r="G53" i="39"/>
  <c r="F45" i="39"/>
  <c r="G44" i="39"/>
  <c r="F34" i="39"/>
  <c r="G33" i="39"/>
  <c r="B69" i="39"/>
  <c r="C65" i="39"/>
  <c r="B54" i="39"/>
  <c r="C53" i="39"/>
  <c r="B38" i="39"/>
  <c r="B37" i="39"/>
  <c r="B33" i="39"/>
  <c r="C32" i="39"/>
  <c r="B21" i="39"/>
  <c r="C20" i="39"/>
  <c r="B9" i="39"/>
  <c r="C8" i="39"/>
  <c r="B160" i="38"/>
  <c r="C159" i="38"/>
  <c r="B144" i="38"/>
  <c r="C143" i="38"/>
  <c r="F81" i="38"/>
  <c r="F80" i="38"/>
  <c r="F76" i="38"/>
  <c r="G75" i="38"/>
  <c r="F65" i="38"/>
  <c r="G64" i="38"/>
  <c r="F54" i="38"/>
  <c r="G53" i="38"/>
  <c r="F45" i="38"/>
  <c r="G39" i="38"/>
  <c r="F34" i="38"/>
  <c r="G33" i="38"/>
  <c r="B69" i="38"/>
  <c r="C68" i="38"/>
  <c r="B54" i="38"/>
  <c r="C53" i="38"/>
  <c r="B38" i="38"/>
  <c r="B37" i="38"/>
  <c r="B33" i="38"/>
  <c r="C32" i="38"/>
  <c r="B21" i="38"/>
  <c r="C20" i="38"/>
  <c r="B9" i="38"/>
  <c r="C8" i="38"/>
  <c r="B158" i="37"/>
  <c r="C157" i="37"/>
  <c r="C141" i="37"/>
  <c r="C131" i="37"/>
  <c r="F81" i="37"/>
  <c r="F80" i="37"/>
  <c r="G75" i="37"/>
  <c r="F65" i="37"/>
  <c r="G64" i="37"/>
  <c r="F54" i="37"/>
  <c r="G53" i="37"/>
  <c r="F45" i="37"/>
  <c r="G44" i="37"/>
  <c r="F34" i="37"/>
  <c r="G27" i="37"/>
  <c r="G33" i="37"/>
  <c r="B69" i="37"/>
  <c r="C68" i="37"/>
  <c r="B54" i="37"/>
  <c r="C53" i="37"/>
  <c r="B38" i="37"/>
  <c r="B37" i="37"/>
  <c r="B33" i="37"/>
  <c r="C27" i="37"/>
  <c r="B21" i="37"/>
  <c r="C20" i="37"/>
  <c r="B9" i="37"/>
  <c r="C8" i="37"/>
  <c r="B160" i="36"/>
  <c r="C159" i="36"/>
  <c r="B144" i="36"/>
  <c r="C133" i="36"/>
  <c r="C143" i="36"/>
  <c r="F81" i="36"/>
  <c r="F80" i="36"/>
  <c r="F76" i="36"/>
  <c r="G75" i="36"/>
  <c r="F65" i="36"/>
  <c r="G64" i="36"/>
  <c r="F54" i="36"/>
  <c r="G53" i="36"/>
  <c r="F45" i="36"/>
  <c r="G44" i="36"/>
  <c r="F34" i="36"/>
  <c r="G33" i="36"/>
  <c r="B69" i="36"/>
  <c r="C68" i="36"/>
  <c r="B54" i="36"/>
  <c r="C53" i="36"/>
  <c r="B38" i="36"/>
  <c r="B37" i="36"/>
  <c r="B33" i="36"/>
  <c r="C32" i="36"/>
  <c r="B21" i="36"/>
  <c r="C20" i="36"/>
  <c r="B9" i="36"/>
  <c r="C8" i="36"/>
  <c r="B160" i="35"/>
  <c r="C159" i="35"/>
  <c r="B144" i="35"/>
  <c r="C133" i="35"/>
  <c r="F81" i="35"/>
  <c r="F80" i="35"/>
  <c r="F76" i="35"/>
  <c r="G75" i="35"/>
  <c r="F65" i="35"/>
  <c r="G64" i="35"/>
  <c r="F54" i="35"/>
  <c r="G53" i="35"/>
  <c r="F45" i="35"/>
  <c r="G44" i="35"/>
  <c r="F34" i="35"/>
  <c r="G33" i="35"/>
  <c r="B69" i="35"/>
  <c r="C68" i="35"/>
  <c r="B54" i="35"/>
  <c r="C53" i="35"/>
  <c r="B38" i="35"/>
  <c r="B37" i="35"/>
  <c r="B33" i="35"/>
  <c r="C32" i="35"/>
  <c r="B21" i="35"/>
  <c r="C20" i="35"/>
  <c r="B9" i="35"/>
  <c r="C8" i="35"/>
  <c r="B159" i="34"/>
  <c r="C158" i="34"/>
  <c r="B143" i="34"/>
  <c r="C142" i="34"/>
  <c r="F81" i="34"/>
  <c r="F80" i="34"/>
  <c r="F76" i="34"/>
  <c r="G75" i="34"/>
  <c r="F65" i="34"/>
  <c r="G64" i="34"/>
  <c r="F54" i="34"/>
  <c r="G53" i="34"/>
  <c r="F45" i="34"/>
  <c r="G44" i="34"/>
  <c r="F34" i="34"/>
  <c r="G33" i="34"/>
  <c r="B69" i="34"/>
  <c r="C68" i="34"/>
  <c r="B54" i="34"/>
  <c r="C53" i="34"/>
  <c r="B38" i="34"/>
  <c r="B37" i="34"/>
  <c r="B33" i="34"/>
  <c r="C32" i="34"/>
  <c r="B21" i="34"/>
  <c r="C20" i="34"/>
  <c r="B9" i="34"/>
  <c r="C8" i="34"/>
  <c r="B158" i="33"/>
  <c r="C157" i="33"/>
  <c r="B143" i="33"/>
  <c r="C142" i="33"/>
  <c r="F81" i="33"/>
  <c r="F80" i="33"/>
  <c r="F76" i="33"/>
  <c r="G75" i="33"/>
  <c r="F65" i="33"/>
  <c r="G64" i="33"/>
  <c r="F54" i="33"/>
  <c r="G53" i="33"/>
  <c r="F45" i="33"/>
  <c r="G44" i="33"/>
  <c r="F34" i="33"/>
  <c r="G29" i="33"/>
  <c r="B69" i="33"/>
  <c r="C68" i="33"/>
  <c r="B54" i="33"/>
  <c r="C53" i="33"/>
  <c r="B38" i="33"/>
  <c r="B37" i="33"/>
  <c r="B33" i="33"/>
  <c r="C32" i="33"/>
  <c r="B21" i="33"/>
  <c r="C20" i="33"/>
  <c r="B9" i="33"/>
  <c r="C8" i="33"/>
  <c r="B159" i="32"/>
  <c r="C158" i="32"/>
  <c r="B143" i="32"/>
  <c r="C142" i="32"/>
  <c r="F81" i="32"/>
  <c r="F80" i="32"/>
  <c r="F76" i="32"/>
  <c r="G75" i="32"/>
  <c r="F65" i="32"/>
  <c r="G61" i="32"/>
  <c r="F54" i="32"/>
  <c r="G53" i="32"/>
  <c r="F45" i="32"/>
  <c r="G42" i="32"/>
  <c r="F34" i="32"/>
  <c r="G33" i="32"/>
  <c r="B69" i="32"/>
  <c r="C68" i="32"/>
  <c r="B54" i="32"/>
  <c r="C53" i="32"/>
  <c r="B38" i="32"/>
  <c r="B37" i="32"/>
  <c r="B33" i="32"/>
  <c r="C32" i="32"/>
  <c r="B21" i="32"/>
  <c r="C20" i="32"/>
  <c r="B9" i="32"/>
  <c r="C8" i="32"/>
  <c r="B154" i="31"/>
  <c r="C153" i="31"/>
  <c r="B144" i="31"/>
  <c r="C135" i="31"/>
  <c r="F81" i="31"/>
  <c r="F76" i="31"/>
  <c r="G70" i="31"/>
  <c r="F65" i="31"/>
  <c r="G64" i="31"/>
  <c r="F54" i="31"/>
  <c r="G53" i="31"/>
  <c r="F45" i="31"/>
  <c r="G44" i="31"/>
  <c r="F34" i="31"/>
  <c r="G33" i="31"/>
  <c r="B69" i="31"/>
  <c r="C68" i="31"/>
  <c r="B54" i="31"/>
  <c r="C48" i="31"/>
  <c r="B38" i="31"/>
  <c r="B37" i="31"/>
  <c r="B33" i="31"/>
  <c r="C27" i="31"/>
  <c r="B21" i="31"/>
  <c r="C20" i="31"/>
  <c r="B9" i="31"/>
  <c r="C8" i="31"/>
  <c r="B108" i="30"/>
  <c r="C106" i="30"/>
  <c r="B97" i="30"/>
  <c r="C88" i="30"/>
  <c r="F81" i="30"/>
  <c r="F80" i="30"/>
  <c r="F82" i="30"/>
  <c r="F76" i="30"/>
  <c r="G75" i="30"/>
  <c r="F65" i="30"/>
  <c r="G64" i="30"/>
  <c r="F54" i="30"/>
  <c r="G53" i="30"/>
  <c r="F45" i="30"/>
  <c r="G44" i="30"/>
  <c r="F34" i="30"/>
  <c r="G33" i="30"/>
  <c r="B69" i="30"/>
  <c r="C68" i="30"/>
  <c r="B54" i="30"/>
  <c r="C53" i="30"/>
  <c r="B38" i="30"/>
  <c r="B37" i="30"/>
  <c r="B33" i="30"/>
  <c r="C32" i="30"/>
  <c r="B21" i="30"/>
  <c r="C14" i="30"/>
  <c r="B9" i="30"/>
  <c r="C8" i="30"/>
  <c r="B146" i="29"/>
  <c r="C144" i="29"/>
  <c r="C134" i="29"/>
  <c r="F81" i="29"/>
  <c r="G75" i="29"/>
  <c r="G64" i="29"/>
  <c r="F54" i="29"/>
  <c r="G53" i="29"/>
  <c r="G44" i="29"/>
  <c r="G33" i="29"/>
  <c r="B54" i="29"/>
  <c r="C53" i="29"/>
  <c r="B38" i="29"/>
  <c r="B37" i="29"/>
  <c r="B33" i="29"/>
  <c r="C32" i="29"/>
  <c r="B21" i="29"/>
  <c r="C20" i="29"/>
  <c r="B9" i="29"/>
  <c r="C8" i="29"/>
  <c r="B153" i="19"/>
  <c r="C151" i="19"/>
  <c r="B144" i="19"/>
  <c r="C138" i="19"/>
  <c r="C136" i="19"/>
  <c r="C134" i="19"/>
  <c r="F81" i="19"/>
  <c r="F80" i="19"/>
  <c r="F76" i="19"/>
  <c r="G75" i="19"/>
  <c r="F65" i="19"/>
  <c r="G64" i="19"/>
  <c r="F54" i="19"/>
  <c r="G53" i="19"/>
  <c r="F45" i="19"/>
  <c r="G44" i="19"/>
  <c r="F34" i="19"/>
  <c r="G33" i="19"/>
  <c r="B69" i="19"/>
  <c r="C68" i="19"/>
  <c r="B54" i="19"/>
  <c r="C53" i="19"/>
  <c r="B38" i="19"/>
  <c r="B37" i="19"/>
  <c r="B33" i="19"/>
  <c r="C32" i="19"/>
  <c r="B21" i="19"/>
  <c r="C20" i="19"/>
  <c r="B9" i="19"/>
  <c r="C8" i="19"/>
  <c r="B199" i="1"/>
  <c r="C179" i="1"/>
  <c r="B173" i="1"/>
  <c r="C154" i="1"/>
  <c r="B147" i="1"/>
  <c r="B146" i="1"/>
  <c r="B142" i="1"/>
  <c r="C137" i="1"/>
  <c r="B131" i="1"/>
  <c r="C127" i="1"/>
  <c r="B121" i="1"/>
  <c r="C119" i="1"/>
  <c r="B111" i="1"/>
  <c r="C106" i="1"/>
  <c r="B100" i="1"/>
  <c r="C94" i="1"/>
  <c r="B89" i="1"/>
  <c r="C70" i="1"/>
  <c r="B38" i="1"/>
  <c r="B37" i="1"/>
  <c r="B33" i="1"/>
  <c r="C28" i="1"/>
  <c r="B21" i="1"/>
  <c r="C15" i="1"/>
  <c r="B9" i="1"/>
  <c r="G41" i="43"/>
  <c r="C14" i="43"/>
  <c r="C16" i="43"/>
  <c r="C44" i="43"/>
  <c r="C48" i="43"/>
  <c r="G72" i="43"/>
  <c r="G29" i="43"/>
  <c r="C151" i="43"/>
  <c r="C134" i="42"/>
  <c r="C58" i="42"/>
  <c r="C62" i="42"/>
  <c r="G70" i="42"/>
  <c r="C43" i="42"/>
  <c r="G59" i="42"/>
  <c r="C45" i="42"/>
  <c r="G72" i="42"/>
  <c r="C59" i="41"/>
  <c r="C135" i="36"/>
  <c r="G41" i="36"/>
  <c r="G40" i="36"/>
  <c r="G70" i="36"/>
  <c r="G27" i="36"/>
  <c r="G72" i="36"/>
  <c r="G29" i="36"/>
  <c r="C60" i="36"/>
  <c r="G74" i="36"/>
  <c r="G59" i="37"/>
  <c r="C133" i="37"/>
  <c r="C26" i="37"/>
  <c r="G61" i="37"/>
  <c r="C29" i="37"/>
  <c r="G38" i="37"/>
  <c r="C58" i="37"/>
  <c r="C17" i="38"/>
  <c r="G72" i="38"/>
  <c r="C15" i="38"/>
  <c r="C27" i="38"/>
  <c r="C26" i="39"/>
  <c r="C29" i="39"/>
  <c r="C14" i="39"/>
  <c r="C15" i="39"/>
  <c r="C58" i="39"/>
  <c r="C61" i="39"/>
  <c r="G59" i="40"/>
  <c r="C27" i="40"/>
  <c r="G29" i="40"/>
  <c r="C59" i="40"/>
  <c r="C14" i="35"/>
  <c r="C27" i="35"/>
  <c r="G70" i="35"/>
  <c r="C16" i="35"/>
  <c r="C26" i="35"/>
  <c r="C29" i="35"/>
  <c r="C45" i="35"/>
  <c r="C60" i="35"/>
  <c r="G52" i="35"/>
  <c r="G59" i="35"/>
  <c r="G72" i="35"/>
  <c r="G38" i="34"/>
  <c r="C132" i="34"/>
  <c r="G40" i="34"/>
  <c r="C134" i="34"/>
  <c r="C26" i="34"/>
  <c r="C14" i="34"/>
  <c r="G28" i="34"/>
  <c r="C58" i="34"/>
  <c r="C16" i="34"/>
  <c r="G30" i="34"/>
  <c r="C29" i="34"/>
  <c r="C60" i="34"/>
  <c r="G72" i="34"/>
  <c r="G42" i="34"/>
  <c r="C15" i="33"/>
  <c r="C60" i="33"/>
  <c r="C17" i="33"/>
  <c r="C27" i="33"/>
  <c r="C64" i="33"/>
  <c r="G40" i="33"/>
  <c r="C151" i="33"/>
  <c r="C135" i="32"/>
  <c r="C14" i="32"/>
  <c r="G38" i="32"/>
  <c r="C15" i="32"/>
  <c r="C16" i="32"/>
  <c r="C29" i="32"/>
  <c r="C138" i="32"/>
  <c r="G38" i="31"/>
  <c r="C29" i="31"/>
  <c r="G40" i="31"/>
  <c r="C60" i="31"/>
  <c r="C27" i="30"/>
  <c r="C29" i="30"/>
  <c r="C60" i="30"/>
  <c r="C26" i="29"/>
  <c r="G70" i="29"/>
  <c r="G59" i="29"/>
  <c r="G72" i="29"/>
  <c r="C26" i="19"/>
  <c r="C28" i="19"/>
  <c r="C59" i="19"/>
  <c r="C61" i="19"/>
  <c r="G27" i="19"/>
  <c r="G29" i="19"/>
  <c r="C63" i="19"/>
  <c r="B39" i="1"/>
  <c r="C38" i="1"/>
  <c r="C15" i="19"/>
  <c r="G72" i="19"/>
  <c r="C65" i="19"/>
  <c r="G31" i="19"/>
  <c r="C29" i="29"/>
  <c r="G74" i="29"/>
  <c r="G29" i="30"/>
  <c r="G39" i="30"/>
  <c r="G72" i="30"/>
  <c r="G42" i="31"/>
  <c r="C17" i="31"/>
  <c r="C58" i="31"/>
  <c r="C64" i="31"/>
  <c r="G73" i="31"/>
  <c r="C149" i="31"/>
  <c r="G72" i="32"/>
  <c r="C31" i="32"/>
  <c r="C58" i="32"/>
  <c r="C66" i="32"/>
  <c r="G31" i="32"/>
  <c r="C29" i="33"/>
  <c r="C44" i="33"/>
  <c r="C58" i="33"/>
  <c r="C62" i="33"/>
  <c r="C66" i="33"/>
  <c r="G27" i="33"/>
  <c r="G38" i="33"/>
  <c r="G42" i="33"/>
  <c r="C149" i="33"/>
  <c r="C153" i="33"/>
  <c r="C133" i="34"/>
  <c r="C138" i="34"/>
  <c r="C150" i="34"/>
  <c r="C27" i="34"/>
  <c r="C31" i="34"/>
  <c r="C45" i="34"/>
  <c r="C64" i="34"/>
  <c r="C49" i="35"/>
  <c r="C58" i="35"/>
  <c r="C64" i="35"/>
  <c r="G30" i="35"/>
  <c r="G40" i="35"/>
  <c r="C135" i="35"/>
  <c r="C151" i="35"/>
  <c r="G61" i="35"/>
  <c r="G74" i="35"/>
  <c r="C28" i="36"/>
  <c r="G61" i="36"/>
  <c r="C64" i="36"/>
  <c r="C134" i="36"/>
  <c r="C139" i="36"/>
  <c r="C151" i="36"/>
  <c r="G29" i="37"/>
  <c r="C60" i="37"/>
  <c r="C64" i="37"/>
  <c r="G40" i="37"/>
  <c r="G52" i="37"/>
  <c r="G63" i="37"/>
  <c r="G71" i="37"/>
  <c r="C132" i="37"/>
  <c r="C137" i="37"/>
  <c r="C147" i="37"/>
  <c r="C7" i="38"/>
  <c r="G30" i="38"/>
  <c r="G61" i="38"/>
  <c r="G70" i="38"/>
  <c r="G74" i="38"/>
  <c r="C152" i="38"/>
  <c r="C17" i="39"/>
  <c r="G29" i="39"/>
  <c r="G39" i="39"/>
  <c r="G72" i="39"/>
  <c r="C63" i="39"/>
  <c r="C61" i="40"/>
  <c r="G61" i="40"/>
  <c r="C28" i="42"/>
  <c r="C48" i="42"/>
  <c r="G40" i="42"/>
  <c r="C60" i="42"/>
  <c r="C64" i="42"/>
  <c r="G27" i="42"/>
  <c r="G74" i="42"/>
  <c r="C60" i="43"/>
  <c r="G27" i="43"/>
  <c r="G40" i="43"/>
  <c r="G42" i="43"/>
  <c r="G62" i="43"/>
  <c r="G70" i="43"/>
  <c r="G74" i="43"/>
  <c r="C135" i="43"/>
  <c r="C155" i="43"/>
  <c r="C18" i="43"/>
  <c r="C46" i="43"/>
  <c r="C50" i="43"/>
  <c r="C66" i="43"/>
  <c r="C139" i="43"/>
  <c r="C149" i="43"/>
  <c r="C153" i="43"/>
  <c r="C157" i="43"/>
  <c r="C44" i="42"/>
  <c r="C46" i="42"/>
  <c r="C50" i="42"/>
  <c r="G30" i="42"/>
  <c r="G42" i="42"/>
  <c r="G61" i="42"/>
  <c r="C14" i="42"/>
  <c r="C29" i="41"/>
  <c r="C45" i="41"/>
  <c r="C58" i="41"/>
  <c r="C60" i="41"/>
  <c r="G27" i="41"/>
  <c r="G39" i="41"/>
  <c r="C29" i="40"/>
  <c r="G63" i="40"/>
  <c r="C150" i="39"/>
  <c r="C27" i="39"/>
  <c r="C31" i="39"/>
  <c r="C45" i="39"/>
  <c r="C60" i="39"/>
  <c r="G31" i="39"/>
  <c r="C62" i="37"/>
  <c r="C66" i="37"/>
  <c r="G42" i="37"/>
  <c r="G73" i="37"/>
  <c r="C151" i="37"/>
  <c r="C18" i="36"/>
  <c r="C26" i="36"/>
  <c r="C30" i="36"/>
  <c r="C49" i="36"/>
  <c r="C58" i="36"/>
  <c r="C62" i="36"/>
  <c r="C66" i="36"/>
  <c r="G31" i="36"/>
  <c r="G63" i="36"/>
  <c r="C155" i="36"/>
  <c r="C15" i="35"/>
  <c r="C18" i="35"/>
  <c r="C28" i="35"/>
  <c r="C31" i="35"/>
  <c r="C59" i="35"/>
  <c r="C62" i="35"/>
  <c r="C66" i="35"/>
  <c r="G28" i="35"/>
  <c r="G32" i="35"/>
  <c r="G38" i="35"/>
  <c r="G42" i="35"/>
  <c r="C134" i="35"/>
  <c r="C139" i="35"/>
  <c r="C149" i="35"/>
  <c r="C155" i="35"/>
  <c r="C15" i="34"/>
  <c r="C18" i="34"/>
  <c r="C28" i="34"/>
  <c r="C30" i="34"/>
  <c r="C43" i="34"/>
  <c r="C47" i="34"/>
  <c r="C62" i="34"/>
  <c r="C66" i="34"/>
  <c r="G59" i="34"/>
  <c r="G63" i="34"/>
  <c r="G70" i="34"/>
  <c r="G74" i="34"/>
  <c r="C154" i="34"/>
  <c r="C48" i="33"/>
  <c r="G61" i="33"/>
  <c r="G72" i="33"/>
  <c r="C134" i="33"/>
  <c r="C148" i="33"/>
  <c r="C150" i="33"/>
  <c r="C152" i="33"/>
  <c r="C155" i="33"/>
  <c r="G59" i="32"/>
  <c r="G63" i="32"/>
  <c r="G70" i="32"/>
  <c r="G74" i="32"/>
  <c r="C132" i="32"/>
  <c r="C134" i="32"/>
  <c r="C136" i="32"/>
  <c r="C140" i="32"/>
  <c r="C148" i="32"/>
  <c r="C152" i="32"/>
  <c r="C156" i="32"/>
  <c r="C48" i="32"/>
  <c r="G60" i="31"/>
  <c r="C14" i="31"/>
  <c r="C18" i="31"/>
  <c r="C28" i="31"/>
  <c r="C44" i="31"/>
  <c r="C62" i="31"/>
  <c r="C66" i="31"/>
  <c r="C151" i="31"/>
  <c r="C26" i="30"/>
  <c r="C28" i="30"/>
  <c r="C31" i="30"/>
  <c r="G60" i="30"/>
  <c r="C89" i="30"/>
  <c r="C102" i="30"/>
  <c r="C14" i="29"/>
  <c r="C27" i="19"/>
  <c r="C29" i="19"/>
  <c r="C46" i="19"/>
  <c r="G52" i="19"/>
  <c r="G60" i="19"/>
  <c r="G70" i="19"/>
  <c r="G74" i="19"/>
  <c r="C133" i="19"/>
  <c r="C135" i="19"/>
  <c r="C137" i="19"/>
  <c r="C139" i="19"/>
  <c r="C149" i="19"/>
  <c r="C150" i="43"/>
  <c r="C152" i="43"/>
  <c r="C154" i="43"/>
  <c r="C156" i="43"/>
  <c r="C158" i="43"/>
  <c r="C133" i="43"/>
  <c r="C137" i="43"/>
  <c r="C141" i="43"/>
  <c r="C134" i="43"/>
  <c r="C136" i="43"/>
  <c r="C138" i="43"/>
  <c r="C140" i="43"/>
  <c r="C142" i="43"/>
  <c r="G71" i="43"/>
  <c r="G73" i="43"/>
  <c r="G59" i="43"/>
  <c r="G61" i="43"/>
  <c r="G63" i="43"/>
  <c r="G52" i="43"/>
  <c r="G43" i="43"/>
  <c r="C151" i="42"/>
  <c r="C16" i="42"/>
  <c r="C26" i="42"/>
  <c r="C30" i="42"/>
  <c r="C47" i="42"/>
  <c r="C49" i="42"/>
  <c r="C51" i="42"/>
  <c r="C66" i="42"/>
  <c r="C138" i="42"/>
  <c r="C149" i="42"/>
  <c r="C157" i="42"/>
  <c r="C159" i="42"/>
  <c r="C52" i="42"/>
  <c r="G63" i="42"/>
  <c r="C150" i="42"/>
  <c r="C153" i="42"/>
  <c r="C18" i="42"/>
  <c r="G28" i="42"/>
  <c r="G32" i="42"/>
  <c r="C152" i="42"/>
  <c r="C154" i="42"/>
  <c r="C156" i="42"/>
  <c r="C158" i="42"/>
  <c r="C136" i="42"/>
  <c r="C140" i="42"/>
  <c r="C133" i="42"/>
  <c r="C135" i="42"/>
  <c r="C137" i="42"/>
  <c r="C139" i="42"/>
  <c r="C142" i="42"/>
  <c r="G71" i="42"/>
  <c r="G73" i="42"/>
  <c r="G60" i="42"/>
  <c r="G62" i="42"/>
  <c r="G52" i="42"/>
  <c r="G39" i="42"/>
  <c r="G41" i="42"/>
  <c r="G43" i="42"/>
  <c r="G41" i="41"/>
  <c r="G62" i="41"/>
  <c r="G71" i="41"/>
  <c r="C129" i="41"/>
  <c r="C131" i="41"/>
  <c r="C15" i="41"/>
  <c r="G29" i="41"/>
  <c r="G73" i="41"/>
  <c r="C128" i="41"/>
  <c r="C130" i="41"/>
  <c r="C139" i="41"/>
  <c r="C132" i="41"/>
  <c r="G70" i="41"/>
  <c r="G72" i="41"/>
  <c r="G74" i="41"/>
  <c r="G59" i="41"/>
  <c r="G61" i="41"/>
  <c r="G63" i="41"/>
  <c r="G52" i="41"/>
  <c r="G38" i="41"/>
  <c r="G40" i="41"/>
  <c r="G42" i="41"/>
  <c r="C26" i="40"/>
  <c r="C28" i="40"/>
  <c r="C31" i="40"/>
  <c r="C43" i="40"/>
  <c r="C49" i="40"/>
  <c r="C63" i="40"/>
  <c r="G31" i="40"/>
  <c r="C149" i="40"/>
  <c r="C134" i="40"/>
  <c r="C138" i="40"/>
  <c r="C132" i="40"/>
  <c r="C136" i="40"/>
  <c r="C140" i="40"/>
  <c r="C133" i="40"/>
  <c r="C135" i="40"/>
  <c r="C137" i="40"/>
  <c r="C139" i="40"/>
  <c r="C141" i="40"/>
  <c r="G71" i="40"/>
  <c r="G73" i="40"/>
  <c r="G60" i="40"/>
  <c r="G52" i="40"/>
  <c r="G41" i="40"/>
  <c r="G41" i="39"/>
  <c r="G52" i="39"/>
  <c r="G61" i="39"/>
  <c r="G70" i="39"/>
  <c r="G74" i="39"/>
  <c r="C133" i="39"/>
  <c r="C16" i="39"/>
  <c r="C19" i="39"/>
  <c r="C49" i="39"/>
  <c r="C64" i="39"/>
  <c r="C149" i="39"/>
  <c r="C151" i="39"/>
  <c r="C153" i="39"/>
  <c r="C132" i="39"/>
  <c r="C135" i="39"/>
  <c r="C137" i="39"/>
  <c r="C139" i="39"/>
  <c r="C134" i="39"/>
  <c r="C136" i="39"/>
  <c r="C138" i="39"/>
  <c r="C141" i="39"/>
  <c r="G71" i="39"/>
  <c r="G73" i="39"/>
  <c r="G59" i="39"/>
  <c r="G63" i="39"/>
  <c r="G38" i="39"/>
  <c r="G40" i="39"/>
  <c r="G43" i="39"/>
  <c r="C150" i="38"/>
  <c r="C156" i="38"/>
  <c r="C149" i="38"/>
  <c r="C151" i="38"/>
  <c r="C154" i="38"/>
  <c r="C158" i="38"/>
  <c r="C133" i="38"/>
  <c r="C140" i="38"/>
  <c r="C134" i="38"/>
  <c r="C138" i="38"/>
  <c r="C142" i="38"/>
  <c r="G71" i="38"/>
  <c r="G73" i="38"/>
  <c r="G59" i="38"/>
  <c r="G63" i="38"/>
  <c r="G43" i="38"/>
  <c r="C149" i="37"/>
  <c r="C154" i="37"/>
  <c r="C148" i="37"/>
  <c r="C150" i="37"/>
  <c r="C152" i="37"/>
  <c r="C156" i="37"/>
  <c r="C135" i="37"/>
  <c r="C139" i="37"/>
  <c r="C134" i="37"/>
  <c r="C136" i="37"/>
  <c r="C138" i="37"/>
  <c r="C140" i="37"/>
  <c r="G70" i="37"/>
  <c r="G72" i="37"/>
  <c r="G74" i="37"/>
  <c r="G60" i="37"/>
  <c r="G62" i="37"/>
  <c r="G39" i="37"/>
  <c r="G41" i="37"/>
  <c r="G43" i="37"/>
  <c r="C149" i="36"/>
  <c r="C153" i="36"/>
  <c r="C157" i="36"/>
  <c r="C150" i="36"/>
  <c r="C152" i="36"/>
  <c r="C154" i="36"/>
  <c r="C156" i="36"/>
  <c r="C158" i="36"/>
  <c r="C137" i="36"/>
  <c r="C141" i="36"/>
  <c r="C136" i="36"/>
  <c r="C138" i="36"/>
  <c r="C140" i="36"/>
  <c r="C142" i="36"/>
  <c r="G71" i="36"/>
  <c r="G73" i="36"/>
  <c r="G60" i="36"/>
  <c r="G52" i="36"/>
  <c r="C150" i="35"/>
  <c r="C153" i="35"/>
  <c r="C157" i="35"/>
  <c r="C152" i="35"/>
  <c r="C154" i="35"/>
  <c r="C156" i="35"/>
  <c r="C158" i="35"/>
  <c r="C137" i="35"/>
  <c r="C141" i="35"/>
  <c r="C136" i="35"/>
  <c r="C138" i="35"/>
  <c r="C140" i="35"/>
  <c r="C142" i="35"/>
  <c r="G71" i="35"/>
  <c r="G73" i="35"/>
  <c r="G60" i="35"/>
  <c r="G63" i="35"/>
  <c r="G39" i="35"/>
  <c r="G41" i="35"/>
  <c r="G43" i="35"/>
  <c r="C148" i="34"/>
  <c r="C152" i="34"/>
  <c r="C156" i="34"/>
  <c r="C149" i="34"/>
  <c r="C151" i="34"/>
  <c r="C153" i="34"/>
  <c r="C155" i="34"/>
  <c r="C157" i="34"/>
  <c r="C136" i="34"/>
  <c r="C140" i="34"/>
  <c r="C135" i="34"/>
  <c r="C137" i="34"/>
  <c r="C139" i="34"/>
  <c r="C141" i="34"/>
  <c r="G71" i="34"/>
  <c r="G73" i="34"/>
  <c r="G60" i="34"/>
  <c r="G62" i="34"/>
  <c r="G52" i="34"/>
  <c r="G39" i="34"/>
  <c r="G41" i="34"/>
  <c r="G43" i="34"/>
  <c r="C154" i="33"/>
  <c r="C156" i="33"/>
  <c r="C14" i="33"/>
  <c r="C16" i="33"/>
  <c r="C18" i="33"/>
  <c r="C26" i="33"/>
  <c r="C28" i="33"/>
  <c r="C31" i="33"/>
  <c r="G59" i="33"/>
  <c r="G63" i="33"/>
  <c r="G70" i="33"/>
  <c r="G74" i="33"/>
  <c r="C132" i="33"/>
  <c r="C138" i="33"/>
  <c r="C136" i="33"/>
  <c r="C140" i="33"/>
  <c r="C133" i="33"/>
  <c r="C135" i="33"/>
  <c r="C137" i="33"/>
  <c r="C139" i="33"/>
  <c r="C141" i="33"/>
  <c r="G71" i="33"/>
  <c r="G73" i="33"/>
  <c r="G60" i="33"/>
  <c r="G62" i="33"/>
  <c r="G52" i="33"/>
  <c r="G39" i="33"/>
  <c r="G41" i="33"/>
  <c r="G43" i="33"/>
  <c r="C149" i="32"/>
  <c r="C151" i="32"/>
  <c r="C153" i="32"/>
  <c r="C155" i="32"/>
  <c r="C157" i="32"/>
  <c r="C137" i="32"/>
  <c r="C139" i="32"/>
  <c r="C141" i="32"/>
  <c r="G71" i="32"/>
  <c r="G73" i="32"/>
  <c r="G60" i="32"/>
  <c r="G62" i="32"/>
  <c r="G52" i="32"/>
  <c r="G39" i="32"/>
  <c r="G41" i="32"/>
  <c r="G43" i="32"/>
  <c r="C139" i="31"/>
  <c r="G30" i="31"/>
  <c r="G62" i="31"/>
  <c r="C150" i="31"/>
  <c r="C152" i="31"/>
  <c r="C137" i="31"/>
  <c r="C134" i="31"/>
  <c r="C138" i="31"/>
  <c r="C142" i="31"/>
  <c r="G59" i="31"/>
  <c r="G61" i="31"/>
  <c r="G63" i="31"/>
  <c r="G52" i="31"/>
  <c r="G39" i="31"/>
  <c r="G41" i="31"/>
  <c r="G43" i="31"/>
  <c r="C104" i="30"/>
  <c r="C58" i="30"/>
  <c r="C64" i="30"/>
  <c r="G31" i="30"/>
  <c r="G41" i="30"/>
  <c r="G62" i="30"/>
  <c r="C105" i="30"/>
  <c r="C90" i="30"/>
  <c r="C95" i="30"/>
  <c r="G59" i="30"/>
  <c r="G61" i="30"/>
  <c r="G63" i="30"/>
  <c r="G38" i="30"/>
  <c r="G40" i="30"/>
  <c r="G43" i="30"/>
  <c r="C27" i="29"/>
  <c r="C31" i="29"/>
  <c r="C43" i="29"/>
  <c r="G40" i="29"/>
  <c r="G61" i="29"/>
  <c r="C130" i="29"/>
  <c r="G63" i="29"/>
  <c r="C17" i="29"/>
  <c r="C61" i="29"/>
  <c r="G29" i="29"/>
  <c r="G38" i="29"/>
  <c r="G42" i="29"/>
  <c r="C128" i="29"/>
  <c r="C132" i="29"/>
  <c r="C136" i="29"/>
  <c r="G71" i="29"/>
  <c r="G73" i="29"/>
  <c r="G39" i="29"/>
  <c r="G41" i="29"/>
  <c r="G43" i="29"/>
  <c r="C150" i="19"/>
  <c r="C14" i="19"/>
  <c r="C17" i="19"/>
  <c r="C31" i="19"/>
  <c r="B39" i="19"/>
  <c r="C38" i="19"/>
  <c r="C44" i="19"/>
  <c r="C50" i="19"/>
  <c r="C67" i="19"/>
  <c r="G62" i="19"/>
  <c r="C140" i="19"/>
  <c r="C152" i="19"/>
  <c r="C142" i="19"/>
  <c r="G71" i="19"/>
  <c r="G73" i="19"/>
  <c r="G59" i="19"/>
  <c r="G61" i="19"/>
  <c r="G63" i="19"/>
  <c r="G38" i="19"/>
  <c r="G42" i="19"/>
  <c r="G41" i="19"/>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59" i="43"/>
  <c r="C61" i="43"/>
  <c r="C63" i="43"/>
  <c r="C65" i="43"/>
  <c r="C67" i="43"/>
  <c r="C59" i="42"/>
  <c r="C61" i="42"/>
  <c r="C63" i="42"/>
  <c r="C65" i="42"/>
  <c r="C67" i="42"/>
  <c r="C14" i="41"/>
  <c r="C17" i="41"/>
  <c r="C26" i="41"/>
  <c r="C28" i="41"/>
  <c r="C31" i="41"/>
  <c r="C43" i="41"/>
  <c r="C48" i="41"/>
  <c r="G43" i="41"/>
  <c r="G31" i="41"/>
  <c r="C61" i="41"/>
  <c r="C63" i="41"/>
  <c r="C30" i="40"/>
  <c r="C62" i="40"/>
  <c r="C64" i="40"/>
  <c r="C66" i="40"/>
  <c r="C67" i="39"/>
  <c r="C61" i="38"/>
  <c r="C65" i="38"/>
  <c r="C59" i="38"/>
  <c r="C63" i="38"/>
  <c r="C67" i="38"/>
  <c r="C59" i="37"/>
  <c r="C61" i="37"/>
  <c r="C63" i="37"/>
  <c r="C65" i="37"/>
  <c r="C67" i="37"/>
  <c r="C59" i="36"/>
  <c r="C61" i="36"/>
  <c r="C63" i="36"/>
  <c r="C65" i="36"/>
  <c r="C67" i="36"/>
  <c r="C61" i="35"/>
  <c r="C63" i="35"/>
  <c r="C65" i="35"/>
  <c r="C67" i="35"/>
  <c r="C59" i="34"/>
  <c r="C61" i="34"/>
  <c r="C63" i="34"/>
  <c r="C65" i="34"/>
  <c r="C67" i="34"/>
  <c r="C59" i="33"/>
  <c r="C61" i="33"/>
  <c r="C63" i="33"/>
  <c r="C65" i="33"/>
  <c r="C67" i="33"/>
  <c r="C59" i="32"/>
  <c r="C61" i="32"/>
  <c r="C63" i="32"/>
  <c r="C65" i="32"/>
  <c r="C67" i="32"/>
  <c r="C59" i="31"/>
  <c r="C61" i="31"/>
  <c r="C63" i="31"/>
  <c r="C65" i="31"/>
  <c r="C67" i="31"/>
  <c r="C62" i="30"/>
  <c r="C66" i="30"/>
  <c r="C59" i="30"/>
  <c r="C61" i="30"/>
  <c r="C63" i="30"/>
  <c r="C65" i="30"/>
  <c r="C67" i="30"/>
  <c r="C15" i="29"/>
  <c r="C45" i="29"/>
  <c r="C59" i="29"/>
  <c r="G27" i="29"/>
  <c r="G31" i="29"/>
  <c r="G60" i="29"/>
  <c r="G62" i="29"/>
  <c r="C129" i="29"/>
  <c r="C131" i="29"/>
  <c r="C133" i="29"/>
  <c r="C135" i="29"/>
  <c r="C58" i="29"/>
  <c r="C60" i="29"/>
  <c r="C62" i="29"/>
  <c r="C58" i="19"/>
  <c r="C60" i="19"/>
  <c r="C62" i="19"/>
  <c r="C64" i="19"/>
  <c r="C66" i="19"/>
  <c r="C68" i="1"/>
  <c r="C87" i="1"/>
  <c r="C85" i="1"/>
  <c r="C83" i="1"/>
  <c r="C81" i="1"/>
  <c r="C79" i="1"/>
  <c r="C77" i="1"/>
  <c r="C75" i="1"/>
  <c r="C73" i="1"/>
  <c r="C71" i="1"/>
  <c r="C69" i="1"/>
  <c r="C88" i="1"/>
  <c r="C86" i="1"/>
  <c r="C84" i="1"/>
  <c r="C82" i="1"/>
  <c r="C80" i="1"/>
  <c r="C78" i="1"/>
  <c r="C76" i="1"/>
  <c r="C74" i="1"/>
  <c r="C72" i="1"/>
  <c r="G28" i="43"/>
  <c r="G30" i="43"/>
  <c r="G32" i="43"/>
  <c r="C29" i="43"/>
  <c r="G29" i="42"/>
  <c r="G31" i="42"/>
  <c r="G28" i="41"/>
  <c r="G30" i="41"/>
  <c r="G32" i="41"/>
  <c r="G28" i="40"/>
  <c r="G30" i="40"/>
  <c r="G32" i="40"/>
  <c r="G28" i="39"/>
  <c r="G30" i="39"/>
  <c r="G32" i="39"/>
  <c r="G28" i="38"/>
  <c r="G32" i="38"/>
  <c r="G28" i="37"/>
  <c r="G30" i="37"/>
  <c r="G32" i="37"/>
  <c r="G28" i="36"/>
  <c r="G30" i="36"/>
  <c r="G32" i="36"/>
  <c r="G27" i="35"/>
  <c r="G29" i="35"/>
  <c r="G31" i="35"/>
  <c r="G27" i="34"/>
  <c r="G29" i="34"/>
  <c r="G32" i="34"/>
  <c r="G28" i="33"/>
  <c r="G30" i="33"/>
  <c r="G32" i="33"/>
  <c r="G28" i="32"/>
  <c r="G30" i="32"/>
  <c r="G32" i="32"/>
  <c r="G27" i="31"/>
  <c r="G29" i="31"/>
  <c r="G32" i="31"/>
  <c r="G30" i="30"/>
  <c r="G28" i="29"/>
  <c r="G30" i="29"/>
  <c r="G32" i="29"/>
  <c r="G28" i="19"/>
  <c r="G30" i="19"/>
  <c r="G32" i="19"/>
  <c r="C93" i="1"/>
  <c r="C43" i="43"/>
  <c r="C45" i="43"/>
  <c r="C47" i="43"/>
  <c r="C49" i="43"/>
  <c r="C52" i="43"/>
  <c r="C27" i="43"/>
  <c r="C31" i="43"/>
  <c r="C26" i="43"/>
  <c r="C28" i="43"/>
  <c r="C30" i="43"/>
  <c r="C15" i="43"/>
  <c r="C17" i="43"/>
  <c r="C19" i="43"/>
  <c r="C7" i="43"/>
  <c r="B39" i="43"/>
  <c r="C38" i="43"/>
  <c r="F82" i="43"/>
  <c r="G81" i="43"/>
  <c r="C51" i="43"/>
  <c r="C27" i="42"/>
  <c r="C29" i="42"/>
  <c r="C31" i="42"/>
  <c r="C15" i="42"/>
  <c r="C17" i="42"/>
  <c r="C19" i="42"/>
  <c r="C7" i="42"/>
  <c r="B39" i="42"/>
  <c r="C38" i="42"/>
  <c r="F82" i="42"/>
  <c r="G80" i="42"/>
  <c r="C141" i="42"/>
  <c r="C44" i="41"/>
  <c r="C46" i="41"/>
  <c r="C50" i="41"/>
  <c r="C47" i="41"/>
  <c r="C49" i="41"/>
  <c r="C52" i="41"/>
  <c r="C30" i="41"/>
  <c r="C16" i="41"/>
  <c r="C19" i="41"/>
  <c r="C7" i="41"/>
  <c r="C18" i="41"/>
  <c r="B39" i="41"/>
  <c r="C38" i="41"/>
  <c r="F82" i="41"/>
  <c r="G80" i="41"/>
  <c r="C51" i="41"/>
  <c r="C44" i="40"/>
  <c r="C47" i="40"/>
  <c r="C51" i="40"/>
  <c r="C46" i="40"/>
  <c r="C48" i="40"/>
  <c r="C50" i="40"/>
  <c r="C52" i="40"/>
  <c r="C7" i="40"/>
  <c r="B39" i="40"/>
  <c r="C37" i="40"/>
  <c r="F82" i="40"/>
  <c r="G81" i="40"/>
  <c r="C43" i="39"/>
  <c r="C47" i="39"/>
  <c r="C51" i="39"/>
  <c r="C44" i="39"/>
  <c r="C46" i="39"/>
  <c r="C48" i="39"/>
  <c r="C50" i="39"/>
  <c r="C52" i="39"/>
  <c r="C28" i="39"/>
  <c r="C30" i="39"/>
  <c r="C18" i="39"/>
  <c r="C7" i="39"/>
  <c r="B39" i="39"/>
  <c r="C37" i="39"/>
  <c r="C38" i="39"/>
  <c r="F82" i="39"/>
  <c r="G80" i="39"/>
  <c r="G42" i="39"/>
  <c r="G60" i="39"/>
  <c r="G62" i="39"/>
  <c r="C140" i="39"/>
  <c r="C50" i="38"/>
  <c r="C44" i="38"/>
  <c r="C48" i="38"/>
  <c r="C52" i="38"/>
  <c r="C26" i="38"/>
  <c r="C29" i="38"/>
  <c r="C28" i="38"/>
  <c r="C31" i="38"/>
  <c r="C30" i="38"/>
  <c r="C16" i="38"/>
  <c r="C18" i="38"/>
  <c r="B39" i="38"/>
  <c r="C37" i="38"/>
  <c r="F82" i="38"/>
  <c r="G80" i="38"/>
  <c r="C43" i="38"/>
  <c r="C45" i="38"/>
  <c r="C47" i="38"/>
  <c r="C49" i="38"/>
  <c r="C51" i="38"/>
  <c r="C58" i="38"/>
  <c r="C60" i="38"/>
  <c r="C62" i="38"/>
  <c r="C64" i="38"/>
  <c r="C66" i="38"/>
  <c r="G27" i="38"/>
  <c r="G29" i="38"/>
  <c r="G31" i="38"/>
  <c r="G38" i="38"/>
  <c r="G40" i="38"/>
  <c r="G42" i="38"/>
  <c r="G60" i="38"/>
  <c r="G62" i="38"/>
  <c r="C135" i="38"/>
  <c r="C137" i="38"/>
  <c r="C139" i="38"/>
  <c r="C141" i="38"/>
  <c r="C153" i="38"/>
  <c r="C155" i="38"/>
  <c r="C157" i="38"/>
  <c r="C28" i="37"/>
  <c r="C31" i="37"/>
  <c r="C14" i="37"/>
  <c r="C46" i="37"/>
  <c r="C44" i="37"/>
  <c r="C48" i="37"/>
  <c r="C43" i="37"/>
  <c r="C45" i="37"/>
  <c r="C47" i="37"/>
  <c r="C50" i="37"/>
  <c r="C49" i="37"/>
  <c r="C52" i="37"/>
  <c r="C30" i="37"/>
  <c r="C16" i="37"/>
  <c r="C15" i="37"/>
  <c r="C18" i="37"/>
  <c r="C17" i="37"/>
  <c r="C19" i="37"/>
  <c r="C7" i="37"/>
  <c r="B39" i="37"/>
  <c r="C37" i="37"/>
  <c r="F82" i="37"/>
  <c r="C51" i="37"/>
  <c r="C153" i="37"/>
  <c r="C155" i="37"/>
  <c r="C43" i="36"/>
  <c r="C45" i="36"/>
  <c r="C47" i="36"/>
  <c r="C51" i="36"/>
  <c r="C48" i="36"/>
  <c r="C50" i="36"/>
  <c r="C52" i="36"/>
  <c r="C27" i="36"/>
  <c r="C29" i="36"/>
  <c r="C31" i="36"/>
  <c r="C17" i="36"/>
  <c r="C19" i="36"/>
  <c r="C7" i="36"/>
  <c r="B39" i="36"/>
  <c r="C38" i="36"/>
  <c r="F82" i="36"/>
  <c r="G81" i="36"/>
  <c r="C43" i="35"/>
  <c r="C47" i="35"/>
  <c r="C51" i="35"/>
  <c r="C44" i="35"/>
  <c r="C46" i="35"/>
  <c r="C48" i="35"/>
  <c r="C50" i="35"/>
  <c r="C52" i="35"/>
  <c r="C30" i="35"/>
  <c r="C17" i="35"/>
  <c r="C19" i="35"/>
  <c r="C7" i="35"/>
  <c r="B39" i="35"/>
  <c r="C37" i="35"/>
  <c r="F82" i="35"/>
  <c r="G62" i="35"/>
  <c r="C44" i="34"/>
  <c r="C46" i="34"/>
  <c r="C50" i="34"/>
  <c r="C48" i="34"/>
  <c r="C52" i="34"/>
  <c r="C17" i="34"/>
  <c r="C19" i="34"/>
  <c r="C7" i="34"/>
  <c r="B39" i="34"/>
  <c r="C37" i="34"/>
  <c r="F82" i="34"/>
  <c r="G81" i="34"/>
  <c r="C49" i="34"/>
  <c r="C51" i="34"/>
  <c r="G31" i="34"/>
  <c r="C46" i="33"/>
  <c r="C50" i="33"/>
  <c r="C43" i="33"/>
  <c r="C45" i="33"/>
  <c r="C47" i="33"/>
  <c r="C49" i="33"/>
  <c r="C52" i="33"/>
  <c r="C30" i="33"/>
  <c r="C19" i="33"/>
  <c r="C7" i="33"/>
  <c r="B39" i="33"/>
  <c r="F82" i="33"/>
  <c r="G80" i="33"/>
  <c r="C51" i="33"/>
  <c r="C43" i="32"/>
  <c r="C46" i="32"/>
  <c r="C50" i="32"/>
  <c r="C45" i="32"/>
  <c r="C47" i="32"/>
  <c r="C49" i="32"/>
  <c r="C52" i="32"/>
  <c r="C28" i="32"/>
  <c r="C30" i="32"/>
  <c r="C17" i="32"/>
  <c r="C19" i="32"/>
  <c r="C7" i="32"/>
  <c r="B39" i="32"/>
  <c r="C37" i="32"/>
  <c r="F82" i="32"/>
  <c r="G81" i="32"/>
  <c r="C51" i="32"/>
  <c r="C46" i="31"/>
  <c r="C50" i="31"/>
  <c r="C43" i="31"/>
  <c r="C45" i="31"/>
  <c r="C47" i="31"/>
  <c r="C49" i="31"/>
  <c r="C52" i="31"/>
  <c r="C30" i="31"/>
  <c r="C19" i="31"/>
  <c r="C7" i="31"/>
  <c r="B39" i="31"/>
  <c r="F82" i="31"/>
  <c r="G80" i="31"/>
  <c r="C51" i="31"/>
  <c r="G31" i="31"/>
  <c r="C50" i="30"/>
  <c r="C52" i="30"/>
  <c r="C30" i="30"/>
  <c r="C15" i="30"/>
  <c r="B39" i="30"/>
  <c r="C37" i="30"/>
  <c r="C49" i="30"/>
  <c r="G42" i="30"/>
  <c r="C94" i="30"/>
  <c r="C44" i="29"/>
  <c r="C48" i="29"/>
  <c r="C52" i="29"/>
  <c r="C28" i="29"/>
  <c r="C30" i="29"/>
  <c r="C18" i="29"/>
  <c r="B39" i="29"/>
  <c r="C37" i="29"/>
  <c r="F82" i="29"/>
  <c r="G81" i="29"/>
  <c r="C51" i="29"/>
  <c r="C43" i="19"/>
  <c r="C45" i="19"/>
  <c r="C48" i="19"/>
  <c r="C52" i="19"/>
  <c r="C47" i="19"/>
  <c r="C49" i="19"/>
  <c r="C51" i="19"/>
  <c r="C16" i="19"/>
  <c r="C19" i="19"/>
  <c r="C7" i="19"/>
  <c r="C37" i="19"/>
  <c r="C18" i="19"/>
  <c r="C30" i="19"/>
  <c r="F82" i="19"/>
  <c r="G81" i="19"/>
  <c r="C141" i="19"/>
  <c r="B148" i="1"/>
  <c r="C120" i="1"/>
  <c r="C97" i="1"/>
  <c r="C99" i="1"/>
  <c r="C95" i="1"/>
  <c r="C109" i="1"/>
  <c r="C107" i="1"/>
  <c r="C105" i="1"/>
  <c r="C110" i="1"/>
  <c r="C108" i="1"/>
  <c r="C98" i="1"/>
  <c r="C96" i="1"/>
  <c r="B64" i="1"/>
  <c r="C47" i="1"/>
  <c r="C37" i="1"/>
  <c r="C26" i="1"/>
  <c r="C29" i="1"/>
  <c r="C31" i="1"/>
  <c r="C27" i="1"/>
  <c r="C32" i="1"/>
  <c r="C30" i="1"/>
  <c r="C20" i="1"/>
  <c r="C14" i="1"/>
  <c r="C18" i="1"/>
  <c r="C19" i="1"/>
  <c r="C16" i="1"/>
  <c r="C17" i="1"/>
  <c r="C8" i="1"/>
  <c r="C7" i="1"/>
  <c r="C37" i="43"/>
  <c r="G80" i="43"/>
  <c r="C37" i="42"/>
  <c r="G81" i="42"/>
  <c r="C37" i="41"/>
  <c r="G81" i="41"/>
  <c r="C38" i="40"/>
  <c r="G81" i="39"/>
  <c r="C38" i="37"/>
  <c r="G80" i="36"/>
  <c r="C38" i="34"/>
  <c r="G80" i="34"/>
  <c r="C38" i="32"/>
  <c r="G80" i="32"/>
  <c r="G80" i="19"/>
  <c r="C45" i="1"/>
  <c r="C49" i="1"/>
  <c r="C51" i="1"/>
  <c r="C53" i="1"/>
  <c r="C57" i="1"/>
  <c r="C59" i="1"/>
  <c r="C61" i="1"/>
  <c r="C44" i="1"/>
  <c r="C46" i="1"/>
  <c r="C48" i="1"/>
  <c r="C52" i="1"/>
  <c r="C54" i="1"/>
  <c r="C56" i="1"/>
  <c r="C60" i="1"/>
  <c r="C62" i="1"/>
  <c r="C43" i="1"/>
  <c r="G80" i="30"/>
  <c r="G81" i="30"/>
  <c r="C38" i="30"/>
  <c r="C19" i="30"/>
  <c r="C46" i="30"/>
  <c r="G71" i="30"/>
  <c r="C93" i="30"/>
  <c r="C87" i="30"/>
  <c r="C16" i="30"/>
  <c r="C96" i="30"/>
  <c r="C92" i="30"/>
  <c r="C91" i="30"/>
  <c r="C43" i="30"/>
  <c r="C18" i="30"/>
  <c r="G27" i="30"/>
  <c r="C17" i="30"/>
  <c r="C48" i="30"/>
  <c r="C45" i="30"/>
  <c r="G32" i="30"/>
  <c r="C107" i="30"/>
  <c r="G74" i="30"/>
  <c r="C20" i="30"/>
  <c r="C51" i="30"/>
  <c r="C7" i="30"/>
  <c r="C44" i="30"/>
  <c r="G28" i="30"/>
  <c r="G52" i="30"/>
  <c r="G73" i="30"/>
  <c r="C103" i="30"/>
  <c r="C47" i="30"/>
  <c r="G70" i="30"/>
  <c r="C86" i="30"/>
  <c r="G80" i="44"/>
  <c r="G81" i="44"/>
  <c r="C7" i="44"/>
  <c r="C29" i="44"/>
  <c r="C30" i="44"/>
  <c r="C50" i="44"/>
  <c r="C49" i="44"/>
  <c r="C44" i="44"/>
  <c r="C20" i="44"/>
  <c r="C17" i="44"/>
  <c r="C51" i="44"/>
  <c r="C14" i="44"/>
  <c r="C45" i="44"/>
  <c r="C43" i="44"/>
  <c r="G44" i="43"/>
  <c r="G31" i="43"/>
  <c r="C62" i="43"/>
  <c r="C58" i="43"/>
  <c r="G39" i="43"/>
  <c r="C64" i="43"/>
  <c r="G38" i="42"/>
  <c r="C27" i="41"/>
  <c r="G43" i="40"/>
  <c r="G62" i="40"/>
  <c r="G42" i="40"/>
  <c r="C60" i="40"/>
  <c r="C45" i="40"/>
  <c r="G40" i="40"/>
  <c r="G27" i="40"/>
  <c r="G38" i="40"/>
  <c r="C68" i="40"/>
  <c r="G44" i="40"/>
  <c r="C150" i="40"/>
  <c r="G80" i="40"/>
  <c r="C151" i="40"/>
  <c r="C67" i="40"/>
  <c r="C65" i="40"/>
  <c r="G74" i="40"/>
  <c r="G72" i="40"/>
  <c r="G70" i="40"/>
  <c r="C16" i="40"/>
  <c r="C20" i="40"/>
  <c r="C14" i="40"/>
  <c r="C66" i="39"/>
  <c r="C148" i="39"/>
  <c r="C62" i="39"/>
  <c r="G27" i="39"/>
  <c r="C59" i="39"/>
  <c r="C68" i="39"/>
  <c r="C154" i="39"/>
  <c r="C38" i="38"/>
  <c r="C136" i="38"/>
  <c r="G41" i="38"/>
  <c r="G44" i="38"/>
  <c r="C14" i="38"/>
  <c r="G52" i="38"/>
  <c r="C19" i="38"/>
  <c r="C46" i="38"/>
  <c r="G81" i="38"/>
  <c r="G31" i="37"/>
  <c r="C32" i="37"/>
  <c r="C37" i="36"/>
  <c r="G62" i="36"/>
  <c r="C44" i="36"/>
  <c r="C15" i="36"/>
  <c r="C46" i="36"/>
  <c r="C14" i="36"/>
  <c r="G43" i="36"/>
  <c r="G38" i="36"/>
  <c r="G59" i="36"/>
  <c r="C16" i="36"/>
  <c r="G42" i="36"/>
  <c r="G39" i="36"/>
  <c r="C38" i="35"/>
  <c r="G61" i="34"/>
  <c r="G31" i="33"/>
  <c r="G33" i="33"/>
  <c r="G81" i="33"/>
  <c r="G29" i="32"/>
  <c r="C154" i="32"/>
  <c r="C62" i="32"/>
  <c r="C27" i="32"/>
  <c r="C150" i="32"/>
  <c r="C64" i="32"/>
  <c r="C60" i="32"/>
  <c r="G40" i="32"/>
  <c r="G44" i="32"/>
  <c r="G64" i="32"/>
  <c r="G27" i="32"/>
  <c r="C44" i="32"/>
  <c r="C133" i="32"/>
  <c r="C18" i="32"/>
  <c r="C26" i="32"/>
  <c r="G81" i="31"/>
  <c r="C136" i="31"/>
  <c r="C133" i="31"/>
  <c r="G28" i="31"/>
  <c r="C31" i="31"/>
  <c r="C16" i="31"/>
  <c r="G71" i="31"/>
  <c r="G72" i="31"/>
  <c r="C32" i="31"/>
  <c r="C53" i="31"/>
  <c r="G75" i="31"/>
  <c r="C143" i="31"/>
  <c r="C140" i="31"/>
  <c r="C141" i="31"/>
  <c r="C26" i="31"/>
  <c r="G74" i="31"/>
  <c r="C15" i="31"/>
  <c r="G80" i="29"/>
  <c r="C7" i="29"/>
  <c r="C46" i="29"/>
  <c r="C19" i="29"/>
  <c r="G52" i="29"/>
  <c r="C143" i="29"/>
  <c r="C142" i="29"/>
  <c r="C145" i="29"/>
  <c r="C38" i="29"/>
  <c r="C16" i="29"/>
  <c r="C50" i="29"/>
  <c r="C49" i="29"/>
  <c r="C47" i="29"/>
  <c r="G39" i="19"/>
  <c r="G43" i="19"/>
  <c r="G40" i="19"/>
  <c r="C147" i="1"/>
  <c r="C146" i="1"/>
  <c r="C38" i="31"/>
  <c r="C37" i="31"/>
  <c r="G80" i="35"/>
  <c r="G81" i="35"/>
  <c r="C38" i="33"/>
  <c r="C37" i="33"/>
  <c r="G80" i="37"/>
  <c r="G81" i="37"/>
  <c r="C143" i="19"/>
  <c r="C143" i="35"/>
  <c r="B39" i="44"/>
  <c r="C38" i="44"/>
  <c r="C15" i="44"/>
  <c r="C18" i="44"/>
  <c r="G53" i="44"/>
  <c r="C58" i="1"/>
  <c r="C50" i="1"/>
  <c r="C63" i="1"/>
  <c r="C55" i="1"/>
  <c r="C37" i="44"/>
</calcChain>
</file>

<file path=xl/sharedStrings.xml><?xml version="1.0" encoding="utf-8"?>
<sst xmlns="http://schemas.openxmlformats.org/spreadsheetml/2006/main" count="3935" uniqueCount="314">
  <si>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</si>
  <si>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</si>
  <si>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</si>
  <si>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</si>
  <si>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</si>
  <si>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</si>
  <si>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</si>
  <si>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</si>
  <si>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</si>
  <si>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</si>
  <si>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</si>
  <si>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</si>
  <si>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</si>
  <si>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</si>
  <si>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</si>
  <si>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</si>
  <si>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</si>
  <si>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</si>
  <si>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</si>
  <si>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</si>
  <si>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</si>
  <si>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</si>
  <si>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</si>
  <si>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</si>
  <si>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</si>
  <si>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</si>
  <si>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</si>
  <si>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</si>
  <si>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</si>
  <si>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</si>
  <si>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</si>
  <si>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</si>
  <si>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</si>
  <si>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</si>
  <si>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</si>
  <si>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</si>
  <si>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</si>
  <si>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</si>
  <si>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</si>
  <si>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</si>
  <si>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</si>
  <si>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</si>
  <si>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</si>
  <si>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</si>
  <si>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</si>
  <si>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</si>
  <si>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</si>
  <si>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</si>
  <si>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</si>
  <si>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</si>
  <si>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</si>
  <si>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</si>
  <si>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</si>
  <si>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</si>
  <si>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</si>
  <si>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</si>
  <si>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</si>
  <si>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</si>
  <si>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</si>
  <si>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</si>
  <si>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</si>
  <si>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</si>
  <si>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</si>
  <si>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German</t>
  </si>
  <si>
    <t>Malayalam</t>
  </si>
  <si>
    <t>Gujarati</t>
  </si>
  <si>
    <t>Persian</t>
  </si>
  <si>
    <t>Bengali</t>
  </si>
  <si>
    <t>Acton town</t>
  </si>
  <si>
    <t>Bedford town</t>
  </si>
  <si>
    <t>Boxborough town</t>
  </si>
  <si>
    <t>Carlisle town</t>
  </si>
  <si>
    <t>Cochituate CDP (part)</t>
  </si>
  <si>
    <t>Concord town</t>
  </si>
  <si>
    <t>Littleton Common CDP</t>
  </si>
  <si>
    <t>Littleton town</t>
  </si>
  <si>
    <t>Maynard CDP (part)</t>
  </si>
  <si>
    <t>Maynard town</t>
  </si>
  <si>
    <t>Remainder of Concord town</t>
  </si>
  <si>
    <t>Remainder of Littleton town</t>
  </si>
  <si>
    <t>Remainder of Sudbury town</t>
  </si>
  <si>
    <t>Remainder of Wayland town</t>
  </si>
  <si>
    <t>Sudbury town</t>
  </si>
  <si>
    <t>Wayland town</t>
  </si>
  <si>
    <t>West Concord CDP</t>
  </si>
  <si>
    <t>PUMA 1400</t>
  </si>
  <si>
    <t>Telugu</t>
  </si>
  <si>
    <t>Urdu</t>
  </si>
  <si>
    <t>Bantu</t>
  </si>
  <si>
    <t>Ukrainian</t>
  </si>
  <si>
    <t>Turkish</t>
  </si>
  <si>
    <t>Thai</t>
  </si>
  <si>
    <t>Cushite</t>
  </si>
  <si>
    <t>Ashland town</t>
  </si>
  <si>
    <t>Cordaville CDP</t>
  </si>
  <si>
    <t>Holliston town</t>
  </si>
  <si>
    <t>Hopkinton CDP</t>
  </si>
  <si>
    <t>Hopkinton town</t>
  </si>
  <si>
    <t>Medway town</t>
  </si>
  <si>
    <t>Milford CDP</t>
  </si>
  <si>
    <t>Milford town</t>
  </si>
  <si>
    <t>Millis town</t>
  </si>
  <si>
    <t>Millis-Clicquot CDP</t>
  </si>
  <si>
    <t>Remainder of Hopkinton town</t>
  </si>
  <si>
    <t>Remainder of Milford town</t>
  </si>
  <si>
    <t>Remainder of Millis town</t>
  </si>
  <si>
    <t>Remainder of Southborough town</t>
  </si>
  <si>
    <t>Remainder of Upton town</t>
  </si>
  <si>
    <t>Southborough town</t>
  </si>
  <si>
    <t>Upton town</t>
  </si>
  <si>
    <t>Upton-West Upton CDP</t>
  </si>
  <si>
    <t>PUMA 2400</t>
  </si>
  <si>
    <t>Panjabi</t>
  </si>
  <si>
    <t>Bulgarian</t>
  </si>
  <si>
    <t>PUMA 2500</t>
  </si>
  <si>
    <t>Framingham CDP</t>
  </si>
  <si>
    <t>Framingham town</t>
  </si>
  <si>
    <t>Natick town</t>
  </si>
  <si>
    <t>Remainder of Natick town</t>
  </si>
  <si>
    <t>Sherborn town</t>
  </si>
  <si>
    <t>PUMA 2600</t>
  </si>
  <si>
    <t>Dedham CDP</t>
  </si>
  <si>
    <t>Dedham town</t>
  </si>
  <si>
    <t>Dover CDP</t>
  </si>
  <si>
    <t>Dover town</t>
  </si>
  <si>
    <t>Lincoln town</t>
  </si>
  <si>
    <t>Needham CDP</t>
  </si>
  <si>
    <t>Needham town</t>
  </si>
  <si>
    <t>Remainder of Dover town</t>
  </si>
  <si>
    <t>Wellesley CDP</t>
  </si>
  <si>
    <t>Wellesley town</t>
  </si>
  <si>
    <t>Weston town</t>
  </si>
  <si>
    <t>Tamil</t>
  </si>
  <si>
    <t>PUMA 2700</t>
  </si>
  <si>
    <t>Arlington CDP</t>
  </si>
  <si>
    <t>Arlington town</t>
  </si>
  <si>
    <t>Belmont CDP</t>
  </si>
  <si>
    <t>Belmont town</t>
  </si>
  <si>
    <t>Lexington CDP</t>
  </si>
  <si>
    <t>Lexington town</t>
  </si>
  <si>
    <t>Waltham city</t>
  </si>
  <si>
    <t>Watertown city</t>
  </si>
  <si>
    <t>Armenian</t>
  </si>
  <si>
    <t>PUMA 2800</t>
  </si>
  <si>
    <t>Melrose city</t>
  </si>
  <si>
    <t>Remainder of Stoneham town</t>
  </si>
  <si>
    <t>Stoneham CDP</t>
  </si>
  <si>
    <t>Stoneham town</t>
  </si>
  <si>
    <t>Winchester CDP</t>
  </si>
  <si>
    <t>Winchester town</t>
  </si>
  <si>
    <t>Woburn city</t>
  </si>
  <si>
    <t>PUMA 2900</t>
  </si>
  <si>
    <t>Chelsea city</t>
  </si>
  <si>
    <t>Revere city</t>
  </si>
  <si>
    <t>Winthrop CDP</t>
  </si>
  <si>
    <t>Winthrop town</t>
  </si>
  <si>
    <t>Serbocroatian</t>
  </si>
  <si>
    <t>PUMA 3000</t>
  </si>
  <si>
    <t>Malden city</t>
  </si>
  <si>
    <t>Medford city</t>
  </si>
  <si>
    <t>PUMA 3100</t>
  </si>
  <si>
    <t>Everett city</t>
  </si>
  <si>
    <t>Somerville city</t>
  </si>
  <si>
    <t>PUMA 3200</t>
  </si>
  <si>
    <t>Cambridge city</t>
  </si>
  <si>
    <t>Amharic</t>
  </si>
  <si>
    <t>PUMAs 3301-3305</t>
  </si>
  <si>
    <t>Boston city</t>
  </si>
  <si>
    <t>PUMA 3400</t>
  </si>
  <si>
    <t>Brookline CDP</t>
  </si>
  <si>
    <t>Brookline town</t>
  </si>
  <si>
    <t>Newton city</t>
  </si>
  <si>
    <t>Hebrew</t>
  </si>
  <si>
    <t>Medfield CDP</t>
  </si>
  <si>
    <t>Medfield town</t>
  </si>
  <si>
    <t>Norfolk town</t>
  </si>
  <si>
    <t>Norwood CDP</t>
  </si>
  <si>
    <t>Norwood town</t>
  </si>
  <si>
    <t>Remainder of Medfield town</t>
  </si>
  <si>
    <t>Remainder of Sharon town</t>
  </si>
  <si>
    <t>Remainder of Walpole town</t>
  </si>
  <si>
    <t>Sharon CDP</t>
  </si>
  <si>
    <t>Sharon town</t>
  </si>
  <si>
    <t>Walpole CDP</t>
  </si>
  <si>
    <t>Walpole town</t>
  </si>
  <si>
    <t>Westwood town</t>
  </si>
  <si>
    <t>PUMA 3500</t>
  </si>
  <si>
    <t>PUMA 3600</t>
  </si>
  <si>
    <t>Bellingham CDP</t>
  </si>
  <si>
    <t>Bellingham town</t>
  </si>
  <si>
    <t>Blackstone town</t>
  </si>
  <si>
    <t>Foxborough CDP</t>
  </si>
  <si>
    <t>Foxborough town</t>
  </si>
  <si>
    <t>Franklin city</t>
  </si>
  <si>
    <t>Hopedale CDP</t>
  </si>
  <si>
    <t>Hopedale town</t>
  </si>
  <si>
    <t>Mendon town</t>
  </si>
  <si>
    <t>Millville town</t>
  </si>
  <si>
    <t>Plainville town</t>
  </si>
  <si>
    <t>Remainder of Bellingham town</t>
  </si>
  <si>
    <t>Remainder of Foxborough town</t>
  </si>
  <si>
    <t>Remainder of Hopedale town</t>
  </si>
  <si>
    <t>Wrentham town</t>
  </si>
  <si>
    <t>PUMA 3700</t>
  </si>
  <si>
    <t>Braintree CDP</t>
  </si>
  <si>
    <t>Braintree town</t>
  </si>
  <si>
    <t>Canton town</t>
  </si>
  <si>
    <t>Holbrook CDP</t>
  </si>
  <si>
    <t>Holbrook town</t>
  </si>
  <si>
    <t>Randolph CDP</t>
  </si>
  <si>
    <t>Randolph town</t>
  </si>
  <si>
    <t>Remainder of Braintree town</t>
  </si>
  <si>
    <t>Stoughton town</t>
  </si>
  <si>
    <t>Milton CDP</t>
  </si>
  <si>
    <t>Milton town</t>
  </si>
  <si>
    <t>Quincy city</t>
  </si>
  <si>
    <t>PUMA 3900</t>
  </si>
  <si>
    <t>PUMA 3800</t>
  </si>
  <si>
    <t>Cohasset town</t>
  </si>
  <si>
    <t>Hanover town</t>
  </si>
  <si>
    <t>Hingham CDP</t>
  </si>
  <si>
    <t>Hingham town</t>
  </si>
  <si>
    <t>Hull CDP</t>
  </si>
  <si>
    <t>Hull town</t>
  </si>
  <si>
    <t>North Scituate CDP</t>
  </si>
  <si>
    <t>Norwell town</t>
  </si>
  <si>
    <t>Remainder of Hingham town</t>
  </si>
  <si>
    <t>Remainder of Scituate town</t>
  </si>
  <si>
    <t>Rockland town</t>
  </si>
  <si>
    <t>Scituate CDP</t>
  </si>
  <si>
    <t>Scituate town</t>
  </si>
  <si>
    <t>Weymouth CDP</t>
  </si>
  <si>
    <t>Weymouth town</t>
  </si>
  <si>
    <t>Burmese</t>
  </si>
  <si>
    <t>Other Asian Languages</t>
  </si>
  <si>
    <t>Nepali</t>
  </si>
  <si>
    <t>Irish Gaelic</t>
  </si>
  <si>
    <t>Linguistic Isolation of All Households</t>
  </si>
  <si>
    <t>Mon-Khmer, Cambodian</t>
  </si>
  <si>
    <t>Other Asian languages</t>
  </si>
  <si>
    <t>Sinhalese</t>
  </si>
  <si>
    <t>South/Central American Indian languages</t>
  </si>
  <si>
    <t xml:space="preserve">Other </t>
  </si>
  <si>
    <t>Marathi</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</si>
  <si>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</si>
  <si>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</si>
  <si>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</si>
  <si>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</si>
  <si>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</si>
  <si>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</si>
  <si>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</si>
  <si>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</si>
  <si>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</si>
  <si>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</si>
  <si>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</si>
  <si>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</si>
  <si>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</si>
  <si>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</si>
  <si>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</si>
  <si>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</si>
  <si>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</si>
  <si>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</si>
  <si>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</si>
  <si>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Universe: Linguistically isolated family households</t>
  </si>
  <si>
    <t>*Universe: Total population 5 years and over in PUMA=1400</t>
  </si>
  <si>
    <t>*Universe: Total population 5 years and over in PUMA=2400</t>
  </si>
  <si>
    <t>*Universe: Total population 5 years and over in PUMA=2500</t>
  </si>
  <si>
    <t>*Universe: Total population 5 years and over in PUMA=2600</t>
  </si>
  <si>
    <t>*Universe: Total population 5 years and over in PUMA=2700</t>
  </si>
  <si>
    <t>*Universe: Total population 5 years and over in PUMA=2800</t>
  </si>
  <si>
    <t>*Universe: Total population 5 years and over in PUMA=2900</t>
  </si>
  <si>
    <t>*Universe: Total population 5 years and over in PUMA=3000</t>
  </si>
  <si>
    <t>*Universe: Total population 5 years and over in PUMA=3500</t>
  </si>
  <si>
    <t>*Universe: Total population 5 years and over in PUMA=3400</t>
  </si>
  <si>
    <t>*Universe: Total population 5 years and over in PUMA=3301-3305</t>
  </si>
  <si>
    <t>*Universe: Total population 5 years and over in PUMA=3200</t>
  </si>
  <si>
    <t>*Universe: Total population 5 years and over in PUMA=3100</t>
  </si>
  <si>
    <t>*Universe: Total population 5 years and over in PUMA=3600</t>
  </si>
  <si>
    <t>*Universe: Total population 5 years and over in PUMA=3700</t>
  </si>
  <si>
    <t>*Universe: Total population 5 years and over in PUMA=3800</t>
  </si>
  <si>
    <t>*Universe: Total population 5 years and over in PUMA=3900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</si>
  <si>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</si>
  <si>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VLP Service Area - LEP Population by Poverty</t>
  </si>
  <si>
    <t>Geography included: PUMA 1400, 2400, 2500, 2600, 2700, 2800, 2900, 3000, 3100, 3200, 3301-3305, 3400, 3500, 3600, 3700, 3800, 3900</t>
  </si>
  <si>
    <t>VLP Service Area LEP Population by Poverty</t>
  </si>
  <si>
    <t>Geography NOT included that is in the VLP service area: Stow, Hudson, Northborough, Marlborough, Westborough and Wakefield</t>
  </si>
  <si>
    <t>Linguistic Isolation</t>
  </si>
  <si>
    <t>italian</t>
  </si>
  <si>
    <t>Note: Due to the data limitation,"Other" may include Languages Spoken listed above.</t>
  </si>
  <si>
    <t>Geography included that is NOT in the VLP service area: Medfield, Blackstone, Hopedale, Stoughton, Hanover, Rockland, Boxborough, Littleton, Cordaville and Upton</t>
  </si>
  <si>
    <t>Chinese (Cantonese and Mandarin)</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</si>
  <si>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</si>
  <si>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</si>
  <si>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</si>
  <si>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VLP Service Area - Limited English Proficient Data with Poverty Overlay</t>
  </si>
  <si>
    <t>Chinese* (Cantonese and Mandarin)</t>
  </si>
  <si>
    <t>Other**</t>
  </si>
  <si>
    <t>Notes on Data Limitations:</t>
  </si>
  <si>
    <t>2)  Due to US Census definitions, "Chinese" includes both Mandarin and Cantonese speakers.*</t>
  </si>
  <si>
    <r>
      <rPr>
        <b/>
        <sz val="12"/>
        <color theme="1"/>
        <rFont val="Calibri"/>
        <family val="2"/>
        <scheme val="minor"/>
      </rPr>
      <t>Geography included:</t>
    </r>
    <r>
      <rPr>
        <sz val="12"/>
        <color theme="1"/>
        <rFont val="Calibri"/>
        <family val="2"/>
        <scheme val="minor"/>
      </rPr>
      <t xml:space="preserve"> PUMA 1400, 2400, 2500, 2600, 2700, 2800, 2900, 3000, 3100, 3200, 3301-3305, 3400, 3500, 3600, 3700, 3800, 3900</t>
    </r>
  </si>
  <si>
    <r>
      <rPr>
        <b/>
        <sz val="12"/>
        <color theme="1"/>
        <rFont val="Calibri"/>
        <family val="2"/>
        <scheme val="minor"/>
      </rPr>
      <t>Geography included that is NOT in the VLP service area:</t>
    </r>
    <r>
      <rPr>
        <sz val="12"/>
        <color theme="1"/>
        <rFont val="Calibri"/>
        <family val="2"/>
        <scheme val="minor"/>
      </rPr>
      <t xml:space="preserve"> Medfield, Blackstone, Hopedale, Stoughton, Hanover, Rockland, Boxborough, Littleton, Cordaville and Upton</t>
    </r>
  </si>
  <si>
    <r>
      <rPr>
        <b/>
        <sz val="12"/>
        <color theme="1"/>
        <rFont val="Calibri"/>
        <family val="2"/>
        <scheme val="minor"/>
      </rPr>
      <t xml:space="preserve">Geography NOT included that is in the VLP service area: </t>
    </r>
    <r>
      <rPr>
        <sz val="12"/>
        <color theme="1"/>
        <rFont val="Calibri"/>
        <family val="2"/>
        <scheme val="minor"/>
      </rPr>
      <t>Stow, Hudson, Northborough, Marlborough, Westborough and Wakefield</t>
    </r>
  </si>
  <si>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</si>
  <si>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1)  Due to data limitations, these figures are not exact and have a large margin of error. The data gives an accurate picture of general trends, but is not meant to be used for exact numbers or percentages.</t>
  </si>
  <si>
    <t xml:space="preserve">4)  Due to geographic limitations, for the analysis we used the data by Public Use Microdata Areas (PUMA).  In many cases, multiple cities are in a PUMA.  Please note other towns could also be a part of each PUMA. </t>
  </si>
  <si>
    <t>Limited English Proficent</t>
  </si>
  <si>
    <t>LImited English Proficient</t>
  </si>
  <si>
    <t>LImited English Proficient (LEP) Population</t>
  </si>
  <si>
    <t>Limited English Proficient</t>
  </si>
  <si>
    <t>3)  Due to data limitations, "Other" may include some languages listed above.**</t>
  </si>
  <si>
    <t>The above percentages are based on federal poverty guidelines. If a person's income is within 0-100%, then they live below the federal poverty line. According to this data, 10.6% of the people in VLP's service area live below the federal poverty line.</t>
  </si>
  <si>
    <t>The above chart shows number and percentage of LEP individuals in various income brackets based on the federal poverty guidelines. Compared to 10.6% of individuals in VLP's service area below the federal poverty line, 20% of LEP individuals in VLP's service area live below the federal poverty line. Therefore, LEP individuals are 2 times as likely to live in poverty and be eligible for legal aid.</t>
  </si>
  <si>
    <t xml:space="preserve">22.4% of people in VLP's service area who live between 101-200% of the federal poverty line are LEP and financially eligible for VLP services based on cost of living and other factors. </t>
  </si>
  <si>
    <t xml:space="preserve">20.9% of people in VLP's service area who live below 100% of the federal poverty line are LEP and financially eligible for  VLP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</si>
</sst>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b/>
      <sz val="13"/>
      <name val="Calibri"/>
      <family val="2"/>
      <scheme val="minor"/>
    </font>
    <font>
      <b/>
      <sz val="11"/>
      <name val="Calibri"/>
      <family val="2"/>
      <scheme val="minor"/>
    </font>
    <font>
      <sz val="11"/>
      <name val="Calibri"/>
      <family val="2"/>
      <scheme val="minor"/>
    </font>
    <font>
      <sz val="10"/>
      <name val="Arial"/>
      <family val="2"/>
    </font>
    <font>
      <b/>
      <sz val="11"/>
      <color indexed="8"/>
      <name val="Calibri"/>
      <family val="2"/>
    </font>
    <font>
      <i/>
      <sz val="11"/>
      <color indexed="8"/>
      <name val="Calibri"/>
      <family val="2"/>
    </font>
    <font>
      <sz val="11"/>
      <color rgb="FF9C6500"/>
      <name val="Calibri"/>
      <family val="2"/>
      <scheme val="minor"/>
    </font>
    <font>
      <sz val="10"/>
      <name val="Arial"/>
      <family val="2"/>
    </font>
    <font>
      <u/>
      <sz val="11"/>
      <color theme="10"/>
      <name val="Calibri"/>
      <family val="2"/>
      <scheme val="minor"/>
    </font>
    <font>
      <u/>
      <sz val="11"/>
      <color theme="11"/>
      <name val="Calibri"/>
      <family val="2"/>
      <scheme val="minor"/>
    </font>
    <font>
      <sz val="11"/>
      <color rgb="FF000000"/>
      <name val="Calibri"/>
      <family val="2"/>
      <scheme val="minor"/>
    </font>
    <font>
      <b/>
      <sz val="14"/>
      <color theme="1"/>
      <name val="Calibri"/>
      <family val="2"/>
      <scheme val="minor"/>
    </font>
    <font>
      <sz val="11"/>
      <color rgb="FF9C0006"/>
      <name val="Calibri"/>
      <family val="2"/>
      <scheme val="minor"/>
    </font>
    <font>
      <sz val="11"/>
      <color theme="0"/>
      <name val="Calibri"/>
      <family val="2"/>
      <scheme val="minor"/>
    </font>
    <font>
      <sz val="10"/>
      <color theme="1"/>
      <name val="Calibri"/>
      <family val="2"/>
      <scheme val="minor"/>
    </font>
    <font>
      <sz val="8"/>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EB9C"/>
      </patternFill>
    </fill>
    <fill>
      <patternFill patternType="solid">
        <fgColor rgb="FFFFC7CE"/>
      </patternFill>
    </fill>
    <fill>
      <patternFill patternType="solid">
        <fgColor theme="5" tint="0.39997558519241921"/>
        <bgColor indexed="65"/>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39997558519241921"/>
        <bgColor indexed="64"/>
      </patternFill>
    </fill>
  </fills>
  <borders count="40">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thin">
        <color indexed="64"/>
      </left>
      <right/>
      <top style="medium">
        <color auto="1"/>
      </top>
      <bottom style="thin">
        <color indexed="64"/>
      </bottom>
      <diagonal/>
    </border>
  </borders>
  <cellStyleXfs count="272">
    <xf numFmtId="0" fontId="0"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0" fontId="12" fillId="4" borderId="0" applyNumberFormat="0" applyBorder="0" applyAlignment="0" applyProtection="0"/>
    <xf numFmtId="0" fontId="13"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70">
    <xf numFmtId="0" fontId="0" fillId="0" borderId="0" xfId="0"/>
    <xf numFmtId="0" fontId="0" fillId="0" borderId="0" xfId="0"/>
    <xf numFmtId="0" fontId="0" fillId="0" borderId="5" xfId="0" applyBorder="1"/>
    <xf numFmtId="165" fontId="0" fillId="0" borderId="9" xfId="1" applyNumberFormat="1" applyFont="1" applyBorder="1"/>
    <xf numFmtId="0" fontId="3"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3" fillId="0" borderId="12" xfId="0" applyFont="1" applyBorder="1" applyAlignment="1">
      <alignment horizontal="center"/>
    </xf>
    <xf numFmtId="0" fontId="3"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7" fillId="0" borderId="13"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8" fillId="0" borderId="2" xfId="0" applyFont="1" applyBorder="1"/>
    <xf numFmtId="165" fontId="8" fillId="0" borderId="0" xfId="1" applyNumberFormat="1" applyFont="1" applyBorder="1"/>
    <xf numFmtId="164" fontId="8" fillId="0" borderId="3" xfId="2" applyNumberFormat="1" applyFont="1" applyBorder="1"/>
    <xf numFmtId="0" fontId="8" fillId="0" borderId="14" xfId="0" applyFont="1" applyBorder="1"/>
    <xf numFmtId="165" fontId="8" fillId="0" borderId="15" xfId="1" applyNumberFormat="1" applyFont="1" applyBorder="1"/>
    <xf numFmtId="164" fontId="8" fillId="0" borderId="16" xfId="2" applyNumberFormat="1" applyFont="1" applyBorder="1"/>
    <xf numFmtId="0" fontId="8" fillId="0" borderId="4" xfId="0" applyFont="1" applyBorder="1"/>
    <xf numFmtId="165" fontId="8" fillId="0" borderId="9" xfId="1" applyNumberFormat="1" applyFont="1" applyBorder="1"/>
    <xf numFmtId="0" fontId="8" fillId="0" borderId="5" xfId="0" applyFont="1" applyBorder="1"/>
    <xf numFmtId="0" fontId="4" fillId="0" borderId="0" xfId="0" applyFont="1" applyAlignment="1">
      <alignment horizontal="center"/>
    </xf>
    <xf numFmtId="0" fontId="9" fillId="0" borderId="0" xfId="3"/>
    <xf numFmtId="9" fontId="0" fillId="0" borderId="5" xfId="2" applyFont="1" applyBorder="1"/>
    <xf numFmtId="0" fontId="0" fillId="0" borderId="0" xfId="0" applyBorder="1"/>
    <xf numFmtId="0" fontId="3" fillId="0" borderId="0" xfId="0" applyFont="1"/>
    <xf numFmtId="0" fontId="3"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4" fillId="0" borderId="0" xfId="0" applyFont="1" applyAlignment="1">
      <alignment horizontal="center"/>
    </xf>
    <xf numFmtId="0" fontId="4" fillId="0" borderId="0" xfId="0" applyFont="1" applyAlignment="1">
      <alignment horizontal="center"/>
    </xf>
    <xf numFmtId="0" fontId="0" fillId="0" borderId="20" xfId="0" applyFill="1" applyBorder="1"/>
    <xf numFmtId="0" fontId="5" fillId="0" borderId="0" xfId="0" applyFont="1" applyBorder="1" applyAlignment="1">
      <alignment horizontal="center"/>
    </xf>
    <xf numFmtId="0" fontId="0" fillId="0" borderId="0" xfId="0" applyFont="1"/>
    <xf numFmtId="0" fontId="0" fillId="0" borderId="0" xfId="0" applyFill="1"/>
    <xf numFmtId="0" fontId="0" fillId="0" borderId="23" xfId="0" applyFont="1" applyBorder="1" applyAlignment="1"/>
    <xf numFmtId="0" fontId="0" fillId="0" borderId="0" xfId="0" applyFont="1" applyFill="1"/>
    <xf numFmtId="9" fontId="0" fillId="0" borderId="0" xfId="2" applyFont="1" applyBorder="1"/>
    <xf numFmtId="164" fontId="0" fillId="0" borderId="0" xfId="2" applyNumberFormat="1" applyFont="1" applyBorder="1"/>
    <xf numFmtId="0" fontId="5" fillId="0" borderId="0" xfId="0" applyFont="1" applyBorder="1" applyAlignment="1">
      <alignment horizontal="left"/>
    </xf>
    <xf numFmtId="0" fontId="3" fillId="0" borderId="0" xfId="0" applyFont="1" applyBorder="1" applyAlignment="1">
      <alignment horizontal="center"/>
    </xf>
    <xf numFmtId="0" fontId="12" fillId="3" borderId="0" xfId="4" applyFill="1"/>
    <xf numFmtId="0" fontId="0" fillId="0" borderId="0" xfId="0" applyAlignment="1"/>
    <xf numFmtId="0" fontId="0" fillId="0" borderId="18" xfId="0" applyBorder="1"/>
    <xf numFmtId="0" fontId="13" fillId="0" borderId="0" xfId="5"/>
    <xf numFmtId="0" fontId="5" fillId="0" borderId="8"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left"/>
    </xf>
    <xf numFmtId="0" fontId="5" fillId="0" borderId="7" xfId="0" applyFont="1" applyBorder="1" applyAlignment="1">
      <alignment horizontal="left"/>
    </xf>
    <xf numFmtId="0" fontId="5" fillId="0" borderId="1" xfId="0" applyFont="1" applyBorder="1" applyAlignment="1">
      <alignment horizontal="left"/>
    </xf>
    <xf numFmtId="0" fontId="5" fillId="0" borderId="8"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center" wrapText="1"/>
    </xf>
    <xf numFmtId="0" fontId="5" fillId="0" borderId="8" xfId="0" applyFont="1" applyBorder="1" applyAlignment="1">
      <alignment horizontal="left"/>
    </xf>
    <xf numFmtId="0" fontId="0" fillId="0" borderId="24" xfId="0" applyBorder="1"/>
    <xf numFmtId="165" fontId="16" fillId="0" borderId="0" xfId="1" applyNumberFormat="1" applyFont="1" applyBorder="1"/>
    <xf numFmtId="165" fontId="0" fillId="0" borderId="25" xfId="1" applyNumberFormat="1" applyFont="1" applyBorder="1"/>
    <xf numFmtId="165" fontId="0" fillId="0" borderId="26" xfId="1" applyNumberFormat="1" applyFont="1" applyBorder="1"/>
    <xf numFmtId="164" fontId="0" fillId="0" borderId="27" xfId="2" applyNumberFormat="1" applyFont="1" applyBorder="1"/>
    <xf numFmtId="0" fontId="0" fillId="0" borderId="28" xfId="0" applyBorder="1"/>
    <xf numFmtId="165" fontId="0" fillId="0" borderId="29" xfId="1" applyNumberFormat="1" applyFont="1" applyBorder="1"/>
    <xf numFmtId="0" fontId="0" fillId="0" borderId="30" xfId="0" applyBorder="1"/>
    <xf numFmtId="165" fontId="0" fillId="0" borderId="31" xfId="1" applyNumberFormat="1" applyFont="1" applyBorder="1"/>
    <xf numFmtId="0" fontId="0" fillId="0" borderId="32" xfId="0" applyFont="1" applyBorder="1"/>
    <xf numFmtId="0" fontId="0" fillId="0" borderId="2" xfId="0" applyFont="1" applyBorder="1"/>
    <xf numFmtId="0" fontId="16" fillId="0" borderId="2" xfId="0" applyFont="1" applyBorder="1"/>
    <xf numFmtId="0" fontId="0" fillId="0" borderId="31" xfId="0" applyBorder="1"/>
    <xf numFmtId="0" fontId="3" fillId="0" borderId="14" xfId="0" applyFont="1" applyBorder="1" applyAlignment="1">
      <alignment horizontal="center"/>
    </xf>
    <xf numFmtId="0" fontId="3" fillId="0" borderId="15" xfId="0" applyFont="1" applyBorder="1" applyAlignment="1">
      <alignment horizontal="center"/>
    </xf>
    <xf numFmtId="0" fontId="3" fillId="0" borderId="33" xfId="0" applyFont="1" applyBorder="1" applyAlignment="1">
      <alignment horizontal="center"/>
    </xf>
    <xf numFmtId="0" fontId="0" fillId="0" borderId="29" xfId="0"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165" fontId="3" fillId="0" borderId="9" xfId="1" applyNumberFormat="1" applyFont="1" applyBorder="1"/>
    <xf numFmtId="165" fontId="3" fillId="0" borderId="29" xfId="1" applyNumberFormat="1" applyFont="1" applyBorder="1"/>
    <xf numFmtId="0" fontId="0" fillId="8" borderId="2" xfId="0" applyFill="1" applyBorder="1"/>
    <xf numFmtId="164" fontId="0" fillId="8" borderId="3" xfId="2" applyNumberFormat="1" applyFont="1" applyFill="1" applyBorder="1"/>
    <xf numFmtId="165" fontId="8" fillId="8" borderId="0" xfId="269" applyNumberFormat="1" applyFont="1" applyFill="1" applyBorder="1"/>
    <xf numFmtId="0" fontId="18" fillId="10" borderId="2" xfId="268" applyFill="1" applyBorder="1"/>
    <xf numFmtId="165" fontId="18" fillId="10" borderId="0" xfId="268" applyNumberFormat="1" applyFill="1" applyBorder="1"/>
    <xf numFmtId="164" fontId="18" fillId="10" borderId="3" xfId="268" applyNumberFormat="1" applyFill="1" applyBorder="1"/>
    <xf numFmtId="0" fontId="0" fillId="9" borderId="2" xfId="0" applyFill="1" applyBorder="1"/>
    <xf numFmtId="165" fontId="0" fillId="9" borderId="0" xfId="1" applyNumberFormat="1" applyFont="1" applyFill="1" applyBorder="1"/>
    <xf numFmtId="164" fontId="0" fillId="9" borderId="3" xfId="2" applyNumberFormat="1" applyFont="1" applyFill="1" applyBorder="1"/>
    <xf numFmtId="165" fontId="3" fillId="0" borderId="0" xfId="1" applyNumberFormat="1" applyFont="1" applyBorder="1"/>
    <xf numFmtId="164" fontId="0" fillId="0" borderId="5" xfId="2" applyNumberFormat="1" applyFont="1" applyBorder="1"/>
    <xf numFmtId="0" fontId="0" fillId="0" borderId="20" xfId="0" applyBorder="1"/>
    <xf numFmtId="0" fontId="3" fillId="0" borderId="10" xfId="0"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xf>
    <xf numFmtId="0" fontId="0" fillId="0" borderId="9" xfId="0" applyBorder="1"/>
    <xf numFmtId="0" fontId="0" fillId="0" borderId="14" xfId="0" applyFont="1" applyBorder="1"/>
    <xf numFmtId="0" fontId="0" fillId="0" borderId="15" xfId="0" applyBorder="1"/>
    <xf numFmtId="0" fontId="0" fillId="0" borderId="5" xfId="0" applyFill="1" applyBorder="1"/>
    <xf numFmtId="0" fontId="3" fillId="0" borderId="22"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0" fillId="0" borderId="32" xfId="0" applyBorder="1"/>
    <xf numFmtId="0" fontId="20" fillId="0" borderId="0" xfId="0" applyFont="1"/>
    <xf numFmtId="165" fontId="0" fillId="0" borderId="26" xfId="1" applyNumberFormat="1" applyFont="1" applyBorder="1" applyAlignment="1">
      <alignment horizontal="right"/>
    </xf>
    <xf numFmtId="0" fontId="24" fillId="0" borderId="0" xfId="0" applyFont="1"/>
    <xf numFmtId="0" fontId="23" fillId="0" borderId="0" xfId="0" applyFont="1"/>
    <xf numFmtId="0" fontId="23" fillId="0" borderId="0" xfId="0" applyFont="1" applyBorder="1"/>
    <xf numFmtId="0" fontId="23" fillId="0" borderId="0" xfId="0" applyFont="1" applyFill="1" applyBorder="1" applyAlignment="1"/>
    <xf numFmtId="0" fontId="23" fillId="0" borderId="0" xfId="0" applyFont="1" applyAlignment="1">
      <alignment horizontal="left"/>
    </xf>
    <xf numFmtId="0" fontId="5" fillId="0" borderId="8"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center" wrapText="1"/>
    </xf>
    <xf numFmtId="0" fontId="1" fillId="0" borderId="0" xfId="0" applyFont="1" applyFill="1" applyBorder="1" applyAlignment="1"/>
    <xf numFmtId="0" fontId="3" fillId="0" borderId="4" xfId="0" applyFont="1" applyBorder="1"/>
    <xf numFmtId="0" fontId="3" fillId="0" borderId="4" xfId="0" applyFont="1" applyFill="1" applyBorder="1"/>
    <xf numFmtId="165" fontId="3" fillId="0" borderId="34" xfId="1" applyNumberFormat="1" applyFont="1" applyFill="1" applyBorder="1"/>
    <xf numFmtId="165" fontId="3" fillId="0" borderId="34" xfId="1" applyNumberFormat="1" applyFont="1" applyBorder="1"/>
    <xf numFmtId="0" fontId="3" fillId="0" borderId="24" xfId="0" applyFont="1" applyBorder="1"/>
    <xf numFmtId="0" fontId="3" fillId="0" borderId="38" xfId="0" applyFont="1" applyBorder="1" applyAlignment="1">
      <alignment horizontal="center"/>
    </xf>
    <xf numFmtId="0" fontId="3" fillId="0" borderId="16" xfId="0" applyFont="1" applyBorder="1" applyAlignment="1">
      <alignment horizontal="center"/>
    </xf>
    <xf numFmtId="0" fontId="3" fillId="0" borderId="39" xfId="0" applyFont="1" applyBorder="1" applyAlignment="1">
      <alignment horizontal="center"/>
    </xf>
    <xf numFmtId="0" fontId="5" fillId="0" borderId="8"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center" wrapText="1"/>
    </xf>
    <xf numFmtId="0" fontId="4" fillId="0" borderId="0" xfId="0" applyFont="1" applyAlignment="1">
      <alignment horizontal="center"/>
    </xf>
    <xf numFmtId="0" fontId="5" fillId="0" borderId="8"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43" fontId="5" fillId="0" borderId="8" xfId="1" applyFont="1" applyBorder="1" applyAlignment="1">
      <alignment horizontal="center"/>
    </xf>
    <xf numFmtId="43" fontId="5" fillId="0" borderId="7" xfId="1" applyFont="1" applyBorder="1" applyAlignment="1">
      <alignment horizontal="center"/>
    </xf>
    <xf numFmtId="43" fontId="5" fillId="0" borderId="1" xfId="1" applyFont="1" applyBorder="1" applyAlignment="1">
      <alignment horizontal="center"/>
    </xf>
    <xf numFmtId="0" fontId="0" fillId="0" borderId="9" xfId="0" applyFill="1" applyBorder="1" applyAlignment="1">
      <alignment horizontal="left" wrapText="1"/>
    </xf>
    <xf numFmtId="0" fontId="17" fillId="0" borderId="0" xfId="0" applyFont="1" applyAlignment="1">
      <alignment horizontal="center"/>
    </xf>
    <xf numFmtId="0" fontId="17"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0" fontId="5"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0" fontId="5" fillId="3" borderId="8" xfId="0" applyFont="1" applyFill="1" applyBorder="1" applyAlignment="1">
      <alignment horizontal="center" wrapText="1"/>
    </xf>
    <xf numFmtId="0" fontId="5" fillId="3" borderId="7" xfId="0" applyFont="1" applyFill="1" applyBorder="1" applyAlignment="1">
      <alignment horizontal="center" wrapText="1"/>
    </xf>
    <xf numFmtId="0" fontId="5" fillId="3" borderId="1" xfId="0" applyFont="1" applyFill="1" applyBorder="1" applyAlignment="1">
      <alignment horizontal="center" wrapText="1"/>
    </xf>
    <xf numFmtId="0" fontId="5" fillId="3" borderId="8" xfId="0" applyFont="1" applyFill="1" applyBorder="1" applyAlignment="1">
      <alignment horizontal="center"/>
    </xf>
    <xf numFmtId="0" fontId="5" fillId="3" borderId="7" xfId="0" applyFont="1" applyFill="1" applyBorder="1" applyAlignment="1">
      <alignment horizontal="center"/>
    </xf>
    <xf numFmtId="0" fontId="5" fillId="3" borderId="1" xfId="0" applyFont="1" applyFill="1" applyBorder="1" applyAlignment="1">
      <alignment horizontal="center"/>
    </xf>
    <xf numFmtId="0" fontId="0" fillId="0" borderId="8" xfId="0" applyFont="1" applyFill="1" applyBorder="1" applyAlignment="1">
      <alignment horizontal="left" wrapText="1"/>
    </xf>
    <xf numFmtId="0" fontId="0" fillId="0" borderId="7" xfId="0" applyFont="1" applyFill="1" applyBorder="1" applyAlignment="1">
      <alignment horizontal="left" wrapText="1"/>
    </xf>
    <xf numFmtId="0" fontId="0" fillId="0" borderId="1" xfId="0" applyFont="1" applyFill="1" applyBorder="1" applyAlignment="1">
      <alignment horizontal="left" wrapText="1"/>
    </xf>
    <xf numFmtId="0" fontId="23" fillId="0" borderId="0" xfId="0" applyFont="1" applyFill="1" applyAlignment="1">
      <alignment horizontal="left" wrapText="1"/>
    </xf>
    <xf numFmtId="0" fontId="23" fillId="0" borderId="0" xfId="0" applyFont="1" applyAlignment="1">
      <alignment horizontal="left"/>
    </xf>
    <xf numFmtId="0" fontId="23" fillId="0" borderId="0" xfId="0" applyFont="1" applyFill="1" applyBorder="1" applyAlignment="1">
      <alignment horizontal="left" wrapText="1"/>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1" fillId="0" borderId="0" xfId="0" applyFont="1" applyFill="1" applyBorder="1" applyAlignment="1">
      <alignment horizontal="left" wrapText="1"/>
    </xf>
    <xf numFmtId="0" fontId="22" fillId="0" borderId="0" xfId="0" applyFont="1" applyAlignment="1">
      <alignment horizontal="center" vertical="center"/>
    </xf>
    <xf numFmtId="0" fontId="1"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5" fillId="0" borderId="35" xfId="0" applyFont="1" applyBorder="1" applyAlignment="1">
      <alignment horizontal="center" wrapText="1"/>
    </xf>
    <xf numFmtId="0" fontId="5" fillId="0" borderId="23" xfId="0" applyFont="1" applyBorder="1" applyAlignment="1">
      <alignment horizontal="center" wrapText="1"/>
    </xf>
    <xf numFmtId="0" fontId="5" fillId="0" borderId="21" xfId="0" applyFont="1" applyBorder="1" applyAlignment="1">
      <alignment horizontal="center" wrapText="1"/>
    </xf>
    <xf numFmtId="0" fontId="5" fillId="0" borderId="8" xfId="0" applyFont="1" applyBorder="1" applyAlignment="1">
      <alignment horizontal="left"/>
    </xf>
    <xf numFmtId="0" fontId="5" fillId="0" borderId="7" xfId="0" applyFont="1" applyBorder="1" applyAlignment="1">
      <alignment horizontal="left"/>
    </xf>
    <xf numFmtId="0" fontId="5" fillId="0" borderId="1" xfId="0" applyFont="1" applyBorder="1" applyAlignment="1">
      <alignment horizontal="left"/>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cellXfs>
  <cellStyles count="272">
    <cellStyle name="60% - Accent2" xfId="269" builtinId="36"/>
    <cellStyle name="Bad" xfId="268" builtinId="27"/>
    <cellStyle name="Comma" xfId="1" builtinId="3"/>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7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70" builtinId="8" hidden="1"/>
    <cellStyle name="Neutral" xfId="4" builtinId="28"/>
    <cellStyle name="Normal" xfId="0" builtinId="0"/>
    <cellStyle name="Normal_3700" xfId="5"/>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825906070251903"/>
          <c:y val="0.148602571175418"/>
          <c:w val="0.36072800899887503"/>
          <c:h val="0.80044201481184296"/>
        </c:manualLayout>
      </c:layout>
      <c:pieChart>
        <c:varyColors val="1"/>
        <c:ser>
          <c:idx val="0"/>
          <c:order val="0"/>
          <c:tx>
            <c:strRef>
              <c:f>'VLP Service Area Charts'!$C$4</c:f>
              <c:strCache>
                <c:ptCount val="1"/>
                <c:pt idx="0">
                  <c:v>Percent</c:v>
                </c:pt>
              </c:strCache>
            </c:strRef>
          </c:tx>
          <c:explosion val="11"/>
          <c:dLbls>
            <c:showLegendKey val="0"/>
            <c:showVal val="0"/>
            <c:showCatName val="0"/>
            <c:showSerName val="0"/>
            <c:showPercent val="1"/>
            <c:showBubbleSize val="0"/>
            <c:showLeaderLines val="1"/>
          </c:dLbls>
          <c:cat>
            <c:strRef>
              <c:f>'VLP Service Area Charts'!$A$5:$A$6</c:f>
              <c:strCache>
                <c:ptCount val="2"/>
                <c:pt idx="0">
                  <c:v>English Proficient</c:v>
                </c:pt>
                <c:pt idx="1">
                  <c:v>Limited English Proficient</c:v>
                </c:pt>
              </c:strCache>
            </c:strRef>
          </c:cat>
          <c:val>
            <c:numRef>
              <c:f>'VLP Service Area Charts'!$C$5:$C$6</c:f>
              <c:numCache>
                <c:formatCode>0.0%</c:formatCode>
                <c:ptCount val="2"/>
                <c:pt idx="0">
                  <c:v>0.88936598080869167</c:v>
                </c:pt>
                <c:pt idx="1">
                  <c:v>0.11063401919130829</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'VLP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'VLP Service Area Charts'!$A$13:$A$19</c:f>
              <c:strCache>
                <c:ptCount val="7"/>
                <c:pt idx="0">
                  <c:v>0-100%</c:v>
                </c:pt>
                <c:pt idx="1">
                  <c:v>101%-200%</c:v>
                </c:pt>
                <c:pt idx="2">
                  <c:v>201%-300%</c:v>
                </c:pt>
                <c:pt idx="3">
                  <c:v>301%-400%</c:v>
                </c:pt>
                <c:pt idx="4">
                  <c:v>401%-500%</c:v>
                </c:pt>
                <c:pt idx="5">
                  <c:v>501% and Over</c:v>
                </c:pt>
                <c:pt idx="6">
                  <c:v>Missing Data</c:v>
                </c:pt>
              </c:strCache>
            </c:strRef>
          </c:cat>
          <c:val>
            <c:numRef>
              <c:f>'VLP Service Area Charts'!$C$13:$C$19</c:f>
              <c:numCache>
                <c:formatCode>0.0%</c:formatCode>
                <c:ptCount val="7"/>
                <c:pt idx="0">
                  <c:v>0.10582782697875337</c:v>
                </c:pt>
                <c:pt idx="1">
                  <c:v>0.11332926787442583</c:v>
                </c:pt>
                <c:pt idx="2">
                  <c:v>0.115707477683893</c:v>
                </c:pt>
                <c:pt idx="3">
                  <c:v>0.11120159406141854</c:v>
                </c:pt>
                <c:pt idx="4">
                  <c:v>0.1037114461071558</c:v>
                </c:pt>
                <c:pt idx="5">
                  <c:v>0.40923110126255086</c:v>
                </c:pt>
                <c:pt idx="6">
                  <c:v>4.0991286031802597E-2</c:v>
                </c:pt>
              </c:numCache>
            </c:numRef>
          </c:val>
        </c:ser>
        <c:dLbls>
          <c:showLegendKey val="0"/>
          <c:showVal val="1"/>
          <c:showCatName val="0"/>
          <c:showSerName val="0"/>
          <c:showPercent val="0"/>
          <c:showBubbleSize val="0"/>
        </c:dLbls>
        <c:gapWidth val="150"/>
        <c:overlap val="-25"/>
        <c:axId val="153229184"/>
        <c:axId val="169429632"/>
      </c:barChart>
      <c:catAx>
        <c:axId val="153229184"/>
        <c:scaling>
          <c:orientation val="minMax"/>
        </c:scaling>
        <c:delete val="0"/>
        <c:axPos val="b"/>
        <c:majorTickMark val="none"/>
        <c:minorTickMark val="none"/>
        <c:tickLblPos val="nextTo"/>
        <c:crossAx val="169429632"/>
        <c:crosses val="autoZero"/>
        <c:auto val="1"/>
        <c:lblAlgn val="ctr"/>
        <c:lblOffset val="100"/>
        <c:noMultiLvlLbl val="0"/>
      </c:catAx>
      <c:valAx>
        <c:axId val="169429632"/>
        <c:scaling>
          <c:orientation val="minMax"/>
        </c:scaling>
        <c:delete val="1"/>
        <c:axPos val="l"/>
        <c:numFmt formatCode="0.0%" sourceLinked="1"/>
        <c:majorTickMark val="out"/>
        <c:minorTickMark val="none"/>
        <c:tickLblPos val="nextTo"/>
        <c:crossAx val="15322918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'VLP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'VLP Service Area Charts'!$A$26:$A$32</c:f>
              <c:strCache>
                <c:ptCount val="7"/>
                <c:pt idx="0">
                  <c:v>0-100%</c:v>
                </c:pt>
                <c:pt idx="1">
                  <c:v>101%-200%</c:v>
                </c:pt>
                <c:pt idx="2">
                  <c:v>201%-300%</c:v>
                </c:pt>
                <c:pt idx="3">
                  <c:v>301%-400%</c:v>
                </c:pt>
                <c:pt idx="4">
                  <c:v>401%-500%</c:v>
                </c:pt>
                <c:pt idx="5">
                  <c:v>501% and Over</c:v>
                </c:pt>
                <c:pt idx="6">
                  <c:v>Missing Data</c:v>
                </c:pt>
              </c:strCache>
            </c:strRef>
          </c:cat>
          <c:val>
            <c:numRef>
              <c:f>'VLP Service Area Charts'!$C$26:$C$32</c:f>
              <c:numCache>
                <c:formatCode>0.0%</c:formatCode>
                <c:ptCount val="7"/>
                <c:pt idx="0">
                  <c:v>0.19995690176627148</c:v>
                </c:pt>
                <c:pt idx="1">
                  <c:v>0.22958126663440601</c:v>
                </c:pt>
                <c:pt idx="2">
                  <c:v>0.17965158480522622</c:v>
                </c:pt>
                <c:pt idx="3">
                  <c:v>0.11960137914347932</c:v>
                </c:pt>
                <c:pt idx="4">
                  <c:v>7.8370735543188963E-2</c:v>
                </c:pt>
                <c:pt idx="5">
                  <c:v>0.16765212920396808</c:v>
                </c:pt>
                <c:pt idx="6">
                  <c:v>2.5186002903459955E-2</c:v>
                </c:pt>
              </c:numCache>
            </c:numRef>
          </c:val>
        </c:ser>
        <c:dLbls>
          <c:showLegendKey val="0"/>
          <c:showVal val="1"/>
          <c:showCatName val="0"/>
          <c:showSerName val="0"/>
          <c:showPercent val="0"/>
          <c:showBubbleSize val="0"/>
        </c:dLbls>
        <c:gapWidth val="150"/>
        <c:overlap val="-25"/>
        <c:axId val="152292736"/>
        <c:axId val="152302720"/>
      </c:barChart>
      <c:catAx>
        <c:axId val="152292736"/>
        <c:scaling>
          <c:orientation val="minMax"/>
        </c:scaling>
        <c:delete val="0"/>
        <c:axPos val="b"/>
        <c:majorTickMark val="none"/>
        <c:minorTickMark val="none"/>
        <c:tickLblPos val="nextTo"/>
        <c:crossAx val="152302720"/>
        <c:crosses val="autoZero"/>
        <c:auto val="1"/>
        <c:lblAlgn val="ctr"/>
        <c:lblOffset val="100"/>
        <c:noMultiLvlLbl val="0"/>
      </c:catAx>
      <c:valAx>
        <c:axId val="152302720"/>
        <c:scaling>
          <c:orientation val="minMax"/>
        </c:scaling>
        <c:delete val="1"/>
        <c:axPos val="l"/>
        <c:numFmt formatCode="0.0%" sourceLinked="1"/>
        <c:majorTickMark val="none"/>
        <c:minorTickMark val="none"/>
        <c:tickLblPos val="nextTo"/>
        <c:crossAx val="15229273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7.67363513523074E-2"/>
          <c:y val="3.8943107649579999E-2"/>
        </c:manualLayout>
      </c:layout>
      <c:overlay val="0"/>
    </c:title>
    <c:autoTitleDeleted val="0"/>
    <c:plotArea>
      <c:layout>
        <c:manualLayout>
          <c:layoutTarget val="inner"/>
          <c:xMode val="edge"/>
          <c:yMode val="edge"/>
          <c:x val="0.72431032557100605"/>
          <c:y val="0.19118303551735599"/>
          <c:w val="0.30309171353580799"/>
          <c:h val="0.77432248927906899"/>
        </c:manualLayout>
      </c:layout>
      <c:pieChart>
        <c:varyColors val="1"/>
        <c:ser>
          <c:idx val="0"/>
          <c:order val="0"/>
          <c:tx>
            <c:strRef>
              <c:f>'VLP Service Area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'VLP Service Area Charts'!$A$39:$A$40</c:f>
              <c:strCache>
                <c:ptCount val="2"/>
                <c:pt idx="0">
                  <c:v>English Proficient</c:v>
                </c:pt>
                <c:pt idx="1">
                  <c:v>Limited English Proficent</c:v>
                </c:pt>
              </c:strCache>
            </c:strRef>
          </c:cat>
          <c:val>
            <c:numRef>
              <c:f>'VLP Service Area Charts'!$C$39:$C$40</c:f>
              <c:numCache>
                <c:formatCode>0.0%</c:formatCode>
                <c:ptCount val="2"/>
                <c:pt idx="0">
                  <c:v>0.79096201501061181</c:v>
                </c:pt>
                <c:pt idx="1">
                  <c:v>0.20903798498938822</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0.107343062117235"/>
          <c:y val="5.40361902796937E-3"/>
        </c:manualLayout>
      </c:layout>
      <c:overlay val="0"/>
    </c:title>
    <c:autoTitleDeleted val="0"/>
    <c:plotArea>
      <c:layout>
        <c:manualLayout>
          <c:layoutTarget val="inner"/>
          <c:xMode val="edge"/>
          <c:yMode val="edge"/>
          <c:x val="0.69716010498687697"/>
          <c:y val="0.14630853121801901"/>
          <c:w val="0.34732543581669201"/>
          <c:h val="0.85369128409945405"/>
        </c:manualLayout>
      </c:layout>
      <c:pieChart>
        <c:varyColors val="1"/>
        <c:ser>
          <c:idx val="0"/>
          <c:order val="0"/>
          <c:tx>
            <c:strRef>
              <c:f>'VLP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'VLP Service Area Charts'!$A$47:$A$48</c:f>
              <c:strCache>
                <c:ptCount val="2"/>
                <c:pt idx="0">
                  <c:v>English Proficient</c:v>
                </c:pt>
                <c:pt idx="1">
                  <c:v>Limited English Proficent</c:v>
                </c:pt>
              </c:strCache>
            </c:strRef>
          </c:cat>
          <c:val>
            <c:numRef>
              <c:f>'VLP Service Area Charts'!$C$47:$C$48</c:f>
              <c:numCache>
                <c:formatCode>0.0%</c:formatCode>
                <c:ptCount val="2"/>
                <c:pt idx="0">
                  <c:v>0.77587874045970562</c:v>
                </c:pt>
                <c:pt idx="1">
                  <c:v>0.22412125954029435</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323850</xdr:colOff>
      <xdr:row>1</xdr:row>
      <xdr:rowOff>57150</xdr:rowOff>
    </xdr:from>
    <xdr:to>
      <xdr:col>6</xdr:col>
      <xdr:colOff>666750</xdr:colOff>
      <xdr:row>7</xdr:row>
      <xdr:rowOff>257175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247648</xdr:colOff>
      <xdr:row>9</xdr:row>
      <xdr:rowOff>114298</xdr:rowOff>
    </xdr:from>
    <xdr:to>
      <xdr:col>7</xdr:col>
      <xdr:colOff>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22</xdr:row>
      <xdr:rowOff>95248</xdr:rowOff>
    </xdr:from>
    <xdr:to>
      <xdr:col>6</xdr:col>
      <xdr:colOff>533399</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361950</xdr:colOff>
      <xdr:row>35</xdr:row>
      <xdr:rowOff>133351</xdr:rowOff>
    </xdr:from>
    <xdr:to>
      <xdr:col>6</xdr:col>
      <xdr:colOff>666750</xdr:colOff>
      <xdr:row>41</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209550</xdr:colOff>
      <xdr:row>43</xdr:row>
      <xdr:rowOff>123823</xdr:rowOff>
    </xdr:from>
    <xdr:to>
      <xdr:col>7</xdr:col>
      <xdr:colOff>0</xdr:colOff>
      <xdr:row>49</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0.61042</cdr:x>
      <cdr:y>0.95541</cdr:y>
    </cdr:to>
    <cdr:sp macro="" textlink="">
      <cdr:nvSpPr>
        <cdr:cNvPr id="3" name="TextBox 2"/>
        <cdr:cNvSpPr txBox="1"/>
      </cdr:nvSpPr>
      <cdr:spPr>
        <a:xfrm xmlns:a="http://schemas.openxmlformats.org/drawingml/2006/main">
          <a:off x="42800" y="297619"/>
          <a:ext cx="2300350" cy="1131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Speak "English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Speak English "Well",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5" sqref="A15"/>
    </sheetView>
  </sheetViews>
  <sheetFormatPr defaultColWidth="9.140625" defaultRowHeight="15" x14ac:dyDescent="0.25"/>
  <cols>
    <col min="1" max="1" width="153.7109375" style="96" customWidth="1"/>
    <col min="2" max="16384" width="9.140625" style="96"/>
  </cols>
  <sheetData>
    <row r="1" spans="1:1" x14ac:dyDescent="0.25">
      <c r="A1" s="117" t="s">
        <v>282</v>
      </c>
    </row>
    <row r="2" spans="1:1" x14ac:dyDescent="0.25">
      <c r="A2" s="132" t="s">
        <v>257</v>
      </c>
    </row>
    <row r="3" spans="1:1" ht="60" x14ac:dyDescent="0.25">
      <c r="A3" s="126" t="s">
        <v>253</v>
      </c>
    </row>
    <row r="4" spans="1:1" x14ac:dyDescent="0.25">
      <c r="A4" s="97"/>
    </row>
    <row r="5" spans="1:1" x14ac:dyDescent="0.25">
      <c r="A5" s="127" t="s">
        <v>254</v>
      </c>
    </row>
    <row r="6" spans="1:1" ht="45" x14ac:dyDescent="0.25">
      <c r="A6" s="128" t="s">
        <v>281</v>
      </c>
    </row>
    <row r="7" spans="1:1" ht="30" x14ac:dyDescent="0.25">
      <c r="A7" s="128" t="s">
        <v>255</v>
      </c>
    </row>
    <row r="8" spans="1:1" ht="45" x14ac:dyDescent="0.25">
      <c r="A8" s="128" t="s">
        <v>256</v>
      </c>
    </row>
    <row r="9" spans="1:1" x14ac:dyDescent="0.25">
      <c r="A9" s="129"/>
    </row>
    <row r="10" spans="1:1" x14ac:dyDescent="0.25">
      <c r="A10" s="130" t="s">
        <v>252</v>
      </c>
    </row>
    <row r="11" spans="1:1" x14ac:dyDescent="0.25">
      <c r="A11" s="131"/>
    </row>
    <row r="12" spans="1:1" x14ac:dyDescent="0.25">
      <c r="A12" s="131" t="s">
        <v>283</v>
      </c>
    </row>
    <row r="13" spans="1:1" x14ac:dyDescent="0.25">
      <c r="A13" s="131" t="s">
        <v>289</v>
      </c>
    </row>
    <row r="14" spans="1:1" x14ac:dyDescent="0.25">
      <c r="A14" s="96" t="s">
        <v>285</v>
      </c>
    </row>
    <row r="17" spans="1:1" x14ac:dyDescent="0.25">
      <c r="A17" s="131"/>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1"/>
  <sheetViews>
    <sheetView topLeftCell="A7" zoomScale="125" zoomScaleNormal="125" zoomScalePageLayoutView="125" workbookViewId="0">
      <selection activeCell="A56" sqref="A56:C69"/>
    </sheetView>
  </sheetViews>
  <sheetFormatPr defaultColWidth="9.140625" defaultRowHeight="15" x14ac:dyDescent="0.25"/>
  <cols>
    <col min="1" max="1" width="26.7109375" style="45" customWidth="1"/>
    <col min="2" max="2" width="10.7109375" style="45" bestFit="1" customWidth="1"/>
    <col min="3" max="3" width="7.7109375" style="45" customWidth="1"/>
    <col min="4" max="4" width="9.140625" style="45"/>
    <col min="5" max="5" width="33.7109375" style="45" bestFit="1" customWidth="1"/>
    <col min="6" max="6" width="18.42578125" style="45" bestFit="1" customWidth="1"/>
    <col min="7" max="7" width="15" style="45" customWidth="1"/>
    <col min="8" max="8" width="15" style="96" customWidth="1"/>
    <col min="9" max="9" width="28" style="45" bestFit="1" customWidth="1"/>
    <col min="10" max="16384" width="9.140625" style="45"/>
  </cols>
  <sheetData>
    <row r="1" spans="1:10" ht="21" x14ac:dyDescent="0.35">
      <c r="A1" s="226" t="s">
        <v>143</v>
      </c>
      <c r="B1" s="226"/>
      <c r="C1" s="226"/>
      <c r="D1" s="226"/>
      <c r="E1" s="226"/>
      <c r="F1" s="226"/>
    </row>
    <row r="2" spans="1:10" s="96" customFormat="1" x14ac:dyDescent="0.25">
      <c r="A2" s="117" t="s">
        <v>245</v>
      </c>
    </row>
    <row r="3" spans="1:10" s="96" customFormat="1" x14ac:dyDescent="0.25">
      <c r="A3" s="96" t="s">
        <v>246</v>
      </c>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144</v>
      </c>
      <c r="J6" s="49"/>
    </row>
    <row r="7" spans="1:10" x14ac:dyDescent="0.25">
      <c r="A7" s="47" t="s">
        <v>3</v>
      </c>
      <c r="B7" s="6">
        <v>94872</v>
      </c>
      <c r="C7" s="5">
        <f>B7/$B$9</f>
        <v>0.94077048936486685</v>
      </c>
      <c r="I7" s="47" t="s">
        <v>145</v>
      </c>
      <c r="J7" s="49"/>
    </row>
    <row r="8" spans="1:10" x14ac:dyDescent="0.25">
      <c r="A8" s="13" t="s">
        <v>4</v>
      </c>
      <c r="B8" s="14">
        <v>5973</v>
      </c>
      <c r="C8" s="15">
        <f>B8/$B$9</f>
        <v>5.9229510635133126E-2</v>
      </c>
      <c r="I8" s="47" t="s">
        <v>146</v>
      </c>
      <c r="J8" s="49"/>
    </row>
    <row r="9" spans="1:10" ht="15.75" thickBot="1" x14ac:dyDescent="0.3">
      <c r="A9" s="48" t="s">
        <v>5</v>
      </c>
      <c r="B9" s="3">
        <f>SUM(B7:B8)</f>
        <v>100845</v>
      </c>
      <c r="C9" s="2"/>
      <c r="I9" s="47" t="s">
        <v>147</v>
      </c>
      <c r="J9" s="49"/>
    </row>
    <row r="10" spans="1:10" x14ac:dyDescent="0.25">
      <c r="A10" s="96" t="s">
        <v>269</v>
      </c>
      <c r="B10" s="137"/>
      <c r="C10" s="137"/>
      <c r="D10" s="96"/>
      <c r="I10" s="47" t="s">
        <v>148</v>
      </c>
      <c r="J10" s="49"/>
    </row>
    <row r="11" spans="1:10" ht="15.75" thickBot="1" x14ac:dyDescent="0.3">
      <c r="I11" s="47" t="s">
        <v>149</v>
      </c>
      <c r="J11" s="49"/>
    </row>
    <row r="12" spans="1:10" ht="18" thickBot="1" x14ac:dyDescent="0.35">
      <c r="A12" s="227" t="s">
        <v>35</v>
      </c>
      <c r="B12" s="228"/>
      <c r="C12" s="229"/>
      <c r="E12" s="264" t="s">
        <v>262</v>
      </c>
      <c r="F12" s="265"/>
      <c r="G12" s="266"/>
      <c r="H12" s="143"/>
      <c r="I12" s="47" t="s">
        <v>150</v>
      </c>
      <c r="J12" s="49"/>
    </row>
    <row r="13" spans="1:10" x14ac:dyDescent="0.25">
      <c r="A13" s="12" t="s">
        <v>6</v>
      </c>
      <c r="B13" s="4" t="s">
        <v>7</v>
      </c>
      <c r="C13" s="11" t="s">
        <v>2</v>
      </c>
      <c r="E13" s="12" t="s">
        <v>0</v>
      </c>
      <c r="F13" s="4" t="s">
        <v>1</v>
      </c>
      <c r="G13" s="11" t="s">
        <v>2</v>
      </c>
      <c r="H13" s="144"/>
      <c r="I13" s="47"/>
      <c r="J13" s="49"/>
    </row>
    <row r="14" spans="1:10" x14ac:dyDescent="0.25">
      <c r="A14" s="47" t="s">
        <v>36</v>
      </c>
      <c r="B14" s="6">
        <v>4796</v>
      </c>
      <c r="C14" s="5">
        <f>B14/$B$21</f>
        <v>4.7558133769646488E-2</v>
      </c>
      <c r="E14" s="98" t="s">
        <v>3</v>
      </c>
      <c r="F14" s="6">
        <v>4299</v>
      </c>
      <c r="G14" s="5">
        <v>0.89600000000000002</v>
      </c>
      <c r="H14" s="142"/>
      <c r="I14" s="47"/>
      <c r="J14" s="49"/>
    </row>
    <row r="15" spans="1:10" x14ac:dyDescent="0.25">
      <c r="A15" s="47" t="s">
        <v>37</v>
      </c>
      <c r="B15" s="6">
        <v>8207</v>
      </c>
      <c r="C15" s="5">
        <f t="shared" ref="C15:C20" si="0">B15/$B$21</f>
        <v>8.138231940106104E-2</v>
      </c>
      <c r="E15" s="13" t="s">
        <v>4</v>
      </c>
      <c r="F15" s="14">
        <v>497</v>
      </c>
      <c r="G15" s="15">
        <v>0.104</v>
      </c>
      <c r="H15" s="142"/>
      <c r="I15" s="47"/>
      <c r="J15" s="49"/>
    </row>
    <row r="16" spans="1:10" ht="15.75" thickBot="1" x14ac:dyDescent="0.3">
      <c r="A16" s="47" t="s">
        <v>38</v>
      </c>
      <c r="B16" s="6">
        <v>11908</v>
      </c>
      <c r="C16" s="5">
        <f t="shared" si="0"/>
        <v>0.11808220536466855</v>
      </c>
      <c r="E16" s="99" t="s">
        <v>5</v>
      </c>
      <c r="F16" s="3">
        <v>4796</v>
      </c>
      <c r="G16" s="115"/>
      <c r="H16" s="141"/>
      <c r="I16" s="47"/>
      <c r="J16" s="49"/>
    </row>
    <row r="17" spans="1:12" ht="15.75" thickBot="1" x14ac:dyDescent="0.3">
      <c r="A17" s="47" t="s">
        <v>39</v>
      </c>
      <c r="B17" s="6">
        <v>12808</v>
      </c>
      <c r="C17" s="5">
        <f t="shared" si="0"/>
        <v>0.1270067926025088</v>
      </c>
      <c r="E17" s="96"/>
      <c r="F17" s="96"/>
      <c r="G17" s="96"/>
      <c r="I17" s="47"/>
      <c r="J17" s="49"/>
    </row>
    <row r="18" spans="1:12" ht="15.75" customHeight="1" thickBot="1" x14ac:dyDescent="0.35">
      <c r="A18" s="47" t="s">
        <v>40</v>
      </c>
      <c r="B18" s="6">
        <v>12519</v>
      </c>
      <c r="C18" s="5">
        <f t="shared" si="0"/>
        <v>0.12414100847835788</v>
      </c>
      <c r="E18" s="149" t="s">
        <v>260</v>
      </c>
      <c r="F18" s="150"/>
      <c r="G18" s="151"/>
      <c r="I18" s="47"/>
      <c r="J18" s="49"/>
    </row>
    <row r="19" spans="1:12" ht="17.25" x14ac:dyDescent="0.3">
      <c r="A19" s="47" t="s">
        <v>8</v>
      </c>
      <c r="B19" s="6">
        <v>49655</v>
      </c>
      <c r="C19" s="5">
        <f t="shared" si="0"/>
        <v>0.4923893103277307</v>
      </c>
      <c r="E19" s="12" t="s">
        <v>0</v>
      </c>
      <c r="F19" s="4" t="s">
        <v>1</v>
      </c>
      <c r="G19" s="11" t="s">
        <v>2</v>
      </c>
      <c r="H19" s="136"/>
      <c r="I19" s="47"/>
      <c r="J19" s="49"/>
    </row>
    <row r="20" spans="1:12" ht="15" customHeight="1" x14ac:dyDescent="0.25">
      <c r="A20" s="13" t="s">
        <v>9</v>
      </c>
      <c r="B20" s="14">
        <v>952</v>
      </c>
      <c r="C20" s="15">
        <f t="shared" si="0"/>
        <v>9.4402300560265748E-3</v>
      </c>
      <c r="E20" s="98" t="s">
        <v>3</v>
      </c>
      <c r="F20" s="6">
        <v>7237</v>
      </c>
      <c r="G20" s="5">
        <v>0.88200000000000001</v>
      </c>
      <c r="H20" s="144"/>
      <c r="I20" s="47"/>
      <c r="J20" s="49"/>
    </row>
    <row r="21" spans="1:12" ht="15.75" customHeight="1" thickBot="1" x14ac:dyDescent="0.3">
      <c r="A21" s="48" t="s">
        <v>5</v>
      </c>
      <c r="B21" s="3">
        <f>SUM(B14:B20)</f>
        <v>100845</v>
      </c>
      <c r="C21" s="2"/>
      <c r="E21" s="13" t="s">
        <v>4</v>
      </c>
      <c r="F21" s="14">
        <v>970</v>
      </c>
      <c r="G21" s="15">
        <v>0.11799999999999999</v>
      </c>
      <c r="H21" s="142"/>
      <c r="I21" s="47"/>
      <c r="J21" s="49"/>
    </row>
    <row r="22" spans="1:12" ht="15" customHeight="1" thickBot="1" x14ac:dyDescent="0.3">
      <c r="A22" s="96" t="s">
        <v>269</v>
      </c>
      <c r="B22" s="96"/>
      <c r="C22" s="96"/>
      <c r="E22" s="99" t="s">
        <v>5</v>
      </c>
      <c r="F22" s="3">
        <v>8207</v>
      </c>
      <c r="G22" s="2"/>
      <c r="H22" s="142"/>
      <c r="I22" s="47"/>
      <c r="J22" s="49"/>
    </row>
    <row r="23" spans="1:12" ht="15.75" thickBot="1" x14ac:dyDescent="0.3">
      <c r="H23" s="116"/>
      <c r="I23" s="47"/>
      <c r="J23" s="49"/>
    </row>
    <row r="24" spans="1:12" ht="18" thickBot="1" x14ac:dyDescent="0.35">
      <c r="A24" s="227" t="s">
        <v>10</v>
      </c>
      <c r="B24" s="228"/>
      <c r="C24" s="229"/>
      <c r="I24" s="47"/>
      <c r="J24" s="49"/>
    </row>
    <row r="25" spans="1:12" ht="18" thickBot="1" x14ac:dyDescent="0.35">
      <c r="A25" s="12" t="s">
        <v>6</v>
      </c>
      <c r="B25" s="4" t="s">
        <v>7</v>
      </c>
      <c r="C25" s="11" t="s">
        <v>2</v>
      </c>
      <c r="E25" s="227" t="s">
        <v>44</v>
      </c>
      <c r="F25" s="228"/>
      <c r="G25" s="229"/>
      <c r="H25" s="45"/>
      <c r="L25" s="96"/>
    </row>
    <row r="26" spans="1:12" x14ac:dyDescent="0.25">
      <c r="A26" s="47" t="s">
        <v>36</v>
      </c>
      <c r="B26" s="6">
        <v>497</v>
      </c>
      <c r="C26" s="5">
        <f>B26/$B$33</f>
        <v>8.3207768290641221E-2</v>
      </c>
      <c r="E26" s="12" t="s">
        <v>45</v>
      </c>
      <c r="F26" s="4" t="s">
        <v>7</v>
      </c>
      <c r="G26" s="11" t="s">
        <v>2</v>
      </c>
      <c r="H26" s="45"/>
      <c r="L26" s="96"/>
    </row>
    <row r="27" spans="1:12" x14ac:dyDescent="0.25">
      <c r="A27" s="47" t="s">
        <v>37</v>
      </c>
      <c r="B27" s="6">
        <v>970</v>
      </c>
      <c r="C27" s="5">
        <f t="shared" ref="C27:C32" si="1">B27/$B$33</f>
        <v>0.16239745521513477</v>
      </c>
      <c r="E27" s="47" t="s">
        <v>46</v>
      </c>
      <c r="F27" s="6">
        <v>455</v>
      </c>
      <c r="G27" s="5">
        <f t="shared" ref="G27:G33" si="2">F27/$F$34</f>
        <v>7.6176125899882804E-2</v>
      </c>
      <c r="H27" s="45"/>
      <c r="L27" s="96"/>
    </row>
    <row r="28" spans="1:12" x14ac:dyDescent="0.25">
      <c r="A28" s="47" t="s">
        <v>38</v>
      </c>
      <c r="B28" s="6">
        <v>1418</v>
      </c>
      <c r="C28" s="5">
        <f t="shared" si="1"/>
        <v>0.23740164071655784</v>
      </c>
      <c r="E28" s="47" t="s">
        <v>47</v>
      </c>
      <c r="F28" s="6">
        <v>333</v>
      </c>
      <c r="G28" s="5">
        <f t="shared" si="2"/>
        <v>5.5750878955298844E-2</v>
      </c>
      <c r="H28" s="45"/>
      <c r="L28" s="96"/>
    </row>
    <row r="29" spans="1:12" x14ac:dyDescent="0.25">
      <c r="A29" s="47" t="s">
        <v>39</v>
      </c>
      <c r="B29" s="6">
        <v>1216</v>
      </c>
      <c r="C29" s="5">
        <f t="shared" si="1"/>
        <v>0.20358278921814835</v>
      </c>
      <c r="E29" s="47" t="s">
        <v>48</v>
      </c>
      <c r="F29" s="6">
        <v>1208</v>
      </c>
      <c r="G29" s="5">
        <f t="shared" si="2"/>
        <v>0.20224342876276577</v>
      </c>
      <c r="H29" s="45"/>
      <c r="L29" s="96"/>
    </row>
    <row r="30" spans="1:12" x14ac:dyDescent="0.25">
      <c r="A30" s="47" t="s">
        <v>40</v>
      </c>
      <c r="B30" s="6">
        <v>367</v>
      </c>
      <c r="C30" s="5">
        <f t="shared" si="1"/>
        <v>6.1443160890674704E-2</v>
      </c>
      <c r="E30" s="47" t="s">
        <v>49</v>
      </c>
      <c r="F30" s="6">
        <v>1125</v>
      </c>
      <c r="G30" s="5">
        <f t="shared" si="2"/>
        <v>0.18834756403817177</v>
      </c>
      <c r="H30" s="45"/>
      <c r="L30" s="96"/>
    </row>
    <row r="31" spans="1:12" x14ac:dyDescent="0.25">
      <c r="A31" s="47" t="s">
        <v>8</v>
      </c>
      <c r="B31" s="6">
        <v>1464</v>
      </c>
      <c r="C31" s="5">
        <f t="shared" si="1"/>
        <v>0.24510296333500753</v>
      </c>
      <c r="E31" s="47" t="s">
        <v>50</v>
      </c>
      <c r="F31" s="6">
        <v>1336</v>
      </c>
      <c r="G31" s="5">
        <f t="shared" si="2"/>
        <v>0.22367319604888666</v>
      </c>
      <c r="H31" s="45"/>
      <c r="L31" s="96"/>
    </row>
    <row r="32" spans="1:12" x14ac:dyDescent="0.25">
      <c r="A32" s="13" t="s">
        <v>9</v>
      </c>
      <c r="B32" s="14">
        <v>41</v>
      </c>
      <c r="C32" s="15">
        <f t="shared" si="1"/>
        <v>6.8642223338355934E-3</v>
      </c>
      <c r="E32" s="47" t="s">
        <v>51</v>
      </c>
      <c r="F32" s="6">
        <v>612</v>
      </c>
      <c r="G32" s="5">
        <f t="shared" si="2"/>
        <v>0.10246107483676545</v>
      </c>
      <c r="H32" s="45"/>
      <c r="L32" s="96"/>
    </row>
    <row r="33" spans="1:34" ht="15.75" thickBot="1" x14ac:dyDescent="0.3">
      <c r="A33" s="48" t="s">
        <v>5</v>
      </c>
      <c r="B33" s="3">
        <f>SUM(B26:B32)</f>
        <v>5973</v>
      </c>
      <c r="C33" s="2"/>
      <c r="E33" s="13" t="s">
        <v>52</v>
      </c>
      <c r="F33" s="14">
        <v>904</v>
      </c>
      <c r="G33" s="15">
        <f t="shared" si="2"/>
        <v>0.15134773145822869</v>
      </c>
      <c r="H33" s="45"/>
      <c r="L33" s="96"/>
      <c r="O33" s="96"/>
      <c r="P33" s="96"/>
      <c r="Q33" s="96"/>
      <c r="R33" s="96"/>
      <c r="S33" s="96"/>
      <c r="T33" s="96"/>
      <c r="U33" s="96"/>
      <c r="V33" s="96"/>
      <c r="W33" s="96"/>
      <c r="X33" s="96"/>
      <c r="Y33" s="96"/>
      <c r="Z33" s="96"/>
      <c r="AA33" s="96"/>
      <c r="AB33" s="96"/>
      <c r="AC33" s="96"/>
      <c r="AD33" s="96"/>
      <c r="AE33" s="96"/>
      <c r="AF33" s="96"/>
      <c r="AG33" s="96"/>
      <c r="AH33" s="96"/>
    </row>
    <row r="34" spans="1:34" ht="15.75" thickBot="1" x14ac:dyDescent="0.3">
      <c r="E34" s="48" t="s">
        <v>5</v>
      </c>
      <c r="F34" s="3">
        <f>SUM(F27:F33)</f>
        <v>5973</v>
      </c>
      <c r="G34" s="2"/>
      <c r="H34" s="45"/>
      <c r="L34" s="96"/>
    </row>
    <row r="35" spans="1:34" ht="33" customHeight="1" thickBot="1" x14ac:dyDescent="0.35">
      <c r="A35" s="223" t="s">
        <v>41</v>
      </c>
      <c r="B35" s="224"/>
      <c r="C35" s="225"/>
      <c r="H35" s="45"/>
      <c r="L35" s="96"/>
    </row>
    <row r="36" spans="1:34" ht="18" thickBot="1" x14ac:dyDescent="0.35">
      <c r="A36" s="12" t="s">
        <v>6</v>
      </c>
      <c r="B36" s="4" t="s">
        <v>7</v>
      </c>
      <c r="C36" s="11" t="s">
        <v>2</v>
      </c>
      <c r="E36" s="223" t="s">
        <v>53</v>
      </c>
      <c r="F36" s="224"/>
      <c r="G36" s="225"/>
      <c r="H36" s="45"/>
      <c r="L36" s="96"/>
    </row>
    <row r="37" spans="1:34" x14ac:dyDescent="0.25">
      <c r="A37" s="47" t="s">
        <v>36</v>
      </c>
      <c r="B37" s="6">
        <f>B26</f>
        <v>497</v>
      </c>
      <c r="C37" s="5">
        <f>B37/$B$39</f>
        <v>0.33878663940013631</v>
      </c>
      <c r="E37" s="12" t="s">
        <v>45</v>
      </c>
      <c r="F37" s="4" t="s">
        <v>7</v>
      </c>
      <c r="G37" s="11" t="s">
        <v>2</v>
      </c>
      <c r="H37" s="45"/>
      <c r="L37" s="96"/>
    </row>
    <row r="38" spans="1:34" x14ac:dyDescent="0.25">
      <c r="A38" s="13" t="s">
        <v>37</v>
      </c>
      <c r="B38" s="14">
        <f>B27</f>
        <v>970</v>
      </c>
      <c r="C38" s="15">
        <f>B38/$B$39</f>
        <v>0.66121336059986369</v>
      </c>
      <c r="E38" s="47" t="s">
        <v>46</v>
      </c>
      <c r="F38" s="6">
        <v>162</v>
      </c>
      <c r="G38" s="5">
        <f t="shared" ref="G38:G44" si="3">F38/$F$45</f>
        <v>0.11042944785276074</v>
      </c>
      <c r="H38" s="45"/>
      <c r="L38" s="96"/>
    </row>
    <row r="39" spans="1:34" ht="15.75" thickBot="1" x14ac:dyDescent="0.3">
      <c r="A39" s="48" t="s">
        <v>5</v>
      </c>
      <c r="B39" s="3">
        <f>SUM(B37:B38)</f>
        <v>1467</v>
      </c>
      <c r="C39" s="2"/>
      <c r="E39" s="47" t="s">
        <v>47</v>
      </c>
      <c r="F39" s="6">
        <v>73</v>
      </c>
      <c r="G39" s="5">
        <f t="shared" si="3"/>
        <v>4.976141785957737E-2</v>
      </c>
      <c r="H39" s="45"/>
      <c r="L39" s="96"/>
    </row>
    <row r="40" spans="1:34" ht="15.75" thickBot="1" x14ac:dyDescent="0.3">
      <c r="E40" s="47" t="s">
        <v>48</v>
      </c>
      <c r="F40" s="6">
        <v>293</v>
      </c>
      <c r="G40" s="5">
        <f t="shared" si="3"/>
        <v>0.19972733469665985</v>
      </c>
      <c r="H40" s="45"/>
      <c r="L40" s="96"/>
    </row>
    <row r="41" spans="1:34" ht="18" thickBot="1" x14ac:dyDescent="0.35">
      <c r="A41" s="227" t="s">
        <v>11</v>
      </c>
      <c r="B41" s="228"/>
      <c r="C41" s="229"/>
      <c r="E41" s="47" t="s">
        <v>49</v>
      </c>
      <c r="F41" s="6">
        <v>265</v>
      </c>
      <c r="G41" s="5">
        <f t="shared" si="3"/>
        <v>0.18064076346284935</v>
      </c>
      <c r="H41" s="45"/>
      <c r="L41" s="96"/>
    </row>
    <row r="42" spans="1:34" x14ac:dyDescent="0.25">
      <c r="A42" s="12" t="s">
        <v>12</v>
      </c>
      <c r="B42" s="4" t="s">
        <v>1</v>
      </c>
      <c r="C42" s="11" t="s">
        <v>2</v>
      </c>
      <c r="E42" s="47" t="s">
        <v>50</v>
      </c>
      <c r="F42" s="6">
        <v>130</v>
      </c>
      <c r="G42" s="5">
        <f t="shared" si="3"/>
        <v>8.8616223585548742E-2</v>
      </c>
      <c r="H42" s="45"/>
      <c r="L42" s="96"/>
    </row>
    <row r="43" spans="1:34" x14ac:dyDescent="0.25">
      <c r="A43" s="18" t="s">
        <v>14</v>
      </c>
      <c r="B43" s="6">
        <v>1619</v>
      </c>
      <c r="C43" s="5">
        <f t="shared" ref="C43:C53" si="4">B43/$B$54</f>
        <v>0.27105307215804453</v>
      </c>
      <c r="E43" s="47" t="s">
        <v>51</v>
      </c>
      <c r="F43" s="6">
        <v>157</v>
      </c>
      <c r="G43" s="5">
        <f t="shared" si="3"/>
        <v>0.10702113156100886</v>
      </c>
      <c r="H43" s="45"/>
      <c r="L43" s="96"/>
    </row>
    <row r="44" spans="1:34" x14ac:dyDescent="0.25">
      <c r="A44" s="18" t="s">
        <v>13</v>
      </c>
      <c r="B44" s="6">
        <v>938</v>
      </c>
      <c r="C44" s="5">
        <f t="shared" si="4"/>
        <v>0.15704001339360454</v>
      </c>
      <c r="E44" s="13" t="s">
        <v>52</v>
      </c>
      <c r="F44" s="14">
        <v>387</v>
      </c>
      <c r="G44" s="15">
        <f t="shared" si="3"/>
        <v>0.26380368098159507</v>
      </c>
      <c r="H44" s="45"/>
      <c r="L44" s="96"/>
    </row>
    <row r="45" spans="1:34" ht="15.75" thickBot="1" x14ac:dyDescent="0.3">
      <c r="A45" s="18" t="s">
        <v>20</v>
      </c>
      <c r="B45" s="6">
        <v>424</v>
      </c>
      <c r="C45" s="5">
        <f t="shared" si="4"/>
        <v>7.098610413527541E-2</v>
      </c>
      <c r="E45" s="48" t="s">
        <v>5</v>
      </c>
      <c r="F45" s="3">
        <f>SUM(F38:F44)</f>
        <v>1467</v>
      </c>
      <c r="G45" s="2"/>
      <c r="H45" s="45"/>
      <c r="L45" s="96"/>
    </row>
    <row r="46" spans="1:34" x14ac:dyDescent="0.25">
      <c r="A46" s="18" t="s">
        <v>27</v>
      </c>
      <c r="B46" s="6">
        <v>389</v>
      </c>
      <c r="C46" s="5">
        <f t="shared" si="4"/>
        <v>6.5126402142976728E-2</v>
      </c>
      <c r="E46" s="118" t="s">
        <v>247</v>
      </c>
      <c r="F46" s="118"/>
      <c r="G46" s="118"/>
      <c r="H46" s="118"/>
      <c r="L46" s="96"/>
    </row>
    <row r="47" spans="1:34" x14ac:dyDescent="0.25">
      <c r="A47" s="18" t="s">
        <v>15</v>
      </c>
      <c r="B47" s="6">
        <v>345</v>
      </c>
      <c r="C47" s="5">
        <f t="shared" si="4"/>
        <v>5.7759919638372674E-2</v>
      </c>
      <c r="E47" s="121" t="s">
        <v>248</v>
      </c>
      <c r="F47" s="121"/>
      <c r="G47" s="121"/>
      <c r="H47" s="121"/>
      <c r="L47" s="96"/>
    </row>
    <row r="48" spans="1:34" x14ac:dyDescent="0.25">
      <c r="A48" s="18" t="s">
        <v>18</v>
      </c>
      <c r="B48" s="6">
        <v>302</v>
      </c>
      <c r="C48" s="5">
        <f t="shared" si="4"/>
        <v>5.0560857190691443E-2</v>
      </c>
      <c r="E48" s="121" t="s">
        <v>249</v>
      </c>
      <c r="F48" s="121"/>
      <c r="G48" s="121"/>
      <c r="H48" s="121"/>
      <c r="L48" s="96"/>
    </row>
    <row r="49" spans="1:34" ht="15.75" thickBot="1" x14ac:dyDescent="0.3">
      <c r="A49" s="18" t="s">
        <v>17</v>
      </c>
      <c r="B49" s="6">
        <v>261</v>
      </c>
      <c r="C49" s="5">
        <f t="shared" si="4"/>
        <v>4.3696634856855848E-2</v>
      </c>
      <c r="H49" s="45"/>
      <c r="L49" s="96"/>
    </row>
    <row r="50" spans="1:34" ht="18" thickBot="1" x14ac:dyDescent="0.35">
      <c r="A50" s="18" t="s">
        <v>65</v>
      </c>
      <c r="B50" s="6">
        <v>225</v>
      </c>
      <c r="C50" s="5">
        <f t="shared" si="4"/>
        <v>3.7669512807634357E-2</v>
      </c>
      <c r="E50" s="227" t="s">
        <v>237</v>
      </c>
      <c r="F50" s="228"/>
      <c r="G50" s="229"/>
      <c r="H50" s="45"/>
      <c r="L50" s="96"/>
    </row>
    <row r="51" spans="1:34" x14ac:dyDescent="0.25">
      <c r="A51" s="18" t="s">
        <v>16</v>
      </c>
      <c r="B51" s="6">
        <v>164</v>
      </c>
      <c r="C51" s="5">
        <f t="shared" si="4"/>
        <v>2.7456889335342374E-2</v>
      </c>
      <c r="E51" s="12" t="s">
        <v>54</v>
      </c>
      <c r="F51" s="4" t="s">
        <v>1</v>
      </c>
      <c r="G51" s="11" t="s">
        <v>2</v>
      </c>
      <c r="H51" s="45"/>
      <c r="L51" s="96"/>
    </row>
    <row r="52" spans="1:34" x14ac:dyDescent="0.25">
      <c r="A52" s="18" t="s">
        <v>19</v>
      </c>
      <c r="B52" s="6">
        <v>164</v>
      </c>
      <c r="C52" s="5">
        <f t="shared" si="4"/>
        <v>2.7456889335342374E-2</v>
      </c>
      <c r="E52" s="47" t="s">
        <v>55</v>
      </c>
      <c r="F52" s="6">
        <v>41448</v>
      </c>
      <c r="G52" s="5">
        <f>F52/$F$54</f>
        <v>0.96775549277358797</v>
      </c>
      <c r="H52" s="45"/>
      <c r="L52" s="96"/>
    </row>
    <row r="53" spans="1:34" x14ac:dyDescent="0.25">
      <c r="A53" s="19" t="s">
        <v>33</v>
      </c>
      <c r="B53" s="14">
        <v>1142</v>
      </c>
      <c r="C53" s="15">
        <f t="shared" si="4"/>
        <v>0.19119370500585969</v>
      </c>
      <c r="E53" s="13" t="s">
        <v>58</v>
      </c>
      <c r="F53" s="14">
        <v>1381</v>
      </c>
      <c r="G53" s="15">
        <f>F53/$F$54</f>
        <v>3.2244507226412013E-2</v>
      </c>
      <c r="H53" s="45"/>
      <c r="L53" s="96"/>
    </row>
    <row r="54" spans="1:34" s="46" customFormat="1" ht="34.5" customHeight="1" thickBot="1" x14ac:dyDescent="0.3">
      <c r="A54" s="48" t="s">
        <v>5</v>
      </c>
      <c r="B54" s="3">
        <f>SUM(B43:B53)</f>
        <v>5973</v>
      </c>
      <c r="C54" s="2"/>
      <c r="D54" s="45"/>
      <c r="E54" s="48" t="s">
        <v>5</v>
      </c>
      <c r="F54" s="3">
        <f>SUM(F52:F53)</f>
        <v>42829</v>
      </c>
      <c r="G54" s="2"/>
      <c r="H54" s="45"/>
      <c r="I54" s="45"/>
      <c r="J54" s="45"/>
      <c r="K54" s="45"/>
      <c r="L54" s="96"/>
      <c r="M54" s="45"/>
      <c r="N54" s="45"/>
      <c r="O54" s="45"/>
      <c r="P54" s="45"/>
      <c r="Q54" s="45"/>
      <c r="R54" s="45"/>
      <c r="S54" s="45"/>
      <c r="T54" s="45"/>
      <c r="U54" s="45"/>
      <c r="V54" s="45"/>
      <c r="W54" s="45"/>
      <c r="X54" s="45"/>
      <c r="Y54" s="45"/>
      <c r="Z54" s="45"/>
      <c r="AA54" s="45"/>
      <c r="AB54" s="45"/>
      <c r="AC54" s="45"/>
      <c r="AD54" s="45"/>
      <c r="AE54" s="45"/>
      <c r="AF54" s="45"/>
      <c r="AG54" s="45"/>
      <c r="AH54" s="45"/>
    </row>
    <row r="55" spans="1:34" ht="15.75" thickBot="1" x14ac:dyDescent="0.3">
      <c r="D55" s="46"/>
      <c r="E55" s="96" t="s">
        <v>258</v>
      </c>
      <c r="F55" s="96"/>
      <c r="G55" s="96"/>
      <c r="L55" s="96"/>
    </row>
    <row r="56" spans="1:34" ht="35.25" customHeight="1" thickBot="1" x14ac:dyDescent="0.35">
      <c r="A56" s="223" t="s">
        <v>42</v>
      </c>
      <c r="B56" s="224"/>
      <c r="C56" s="225"/>
      <c r="H56" s="45"/>
      <c r="L56" s="96"/>
    </row>
    <row r="57" spans="1:34" ht="18" thickBot="1" x14ac:dyDescent="0.35">
      <c r="A57" s="12" t="s">
        <v>12</v>
      </c>
      <c r="B57" s="4" t="s">
        <v>1</v>
      </c>
      <c r="C57" s="11" t="s">
        <v>2</v>
      </c>
      <c r="E57" s="223" t="s">
        <v>56</v>
      </c>
      <c r="F57" s="224"/>
      <c r="G57" s="225"/>
      <c r="H57" s="45"/>
      <c r="L57" s="96"/>
    </row>
    <row r="58" spans="1:34" x14ac:dyDescent="0.25">
      <c r="A58" s="47" t="s">
        <v>14</v>
      </c>
      <c r="B58" s="6">
        <v>263</v>
      </c>
      <c r="C58" s="5">
        <f t="shared" ref="C58:C68" si="5">B58/$B$69</f>
        <v>0.17927743694614862</v>
      </c>
      <c r="E58" s="12" t="s">
        <v>6</v>
      </c>
      <c r="F58" s="4" t="s">
        <v>7</v>
      </c>
      <c r="G58" s="11" t="s">
        <v>2</v>
      </c>
      <c r="H58" s="45"/>
      <c r="L58" s="96"/>
    </row>
    <row r="59" spans="1:34" x14ac:dyDescent="0.25">
      <c r="A59" s="47" t="s">
        <v>13</v>
      </c>
      <c r="B59" s="6">
        <v>257</v>
      </c>
      <c r="C59" s="5">
        <f t="shared" si="5"/>
        <v>0.17518745739604635</v>
      </c>
      <c r="E59" s="47" t="s">
        <v>36</v>
      </c>
      <c r="F59" s="6">
        <v>916</v>
      </c>
      <c r="G59" s="5">
        <f t="shared" ref="G59:G64" si="6">F59/$F$65</f>
        <v>3.2438557971527726E-2</v>
      </c>
      <c r="H59" s="45"/>
      <c r="L59" s="96"/>
    </row>
    <row r="60" spans="1:34" x14ac:dyDescent="0.25">
      <c r="A60" s="47" t="s">
        <v>24</v>
      </c>
      <c r="B60" s="6">
        <v>108</v>
      </c>
      <c r="C60" s="5">
        <f t="shared" si="5"/>
        <v>7.3619631901840496E-2</v>
      </c>
      <c r="E60" s="47" t="s">
        <v>37</v>
      </c>
      <c r="F60" s="6">
        <v>1897</v>
      </c>
      <c r="G60" s="5">
        <f t="shared" si="6"/>
        <v>6.7178978681209714E-2</v>
      </c>
      <c r="H60" s="45"/>
      <c r="L60" s="96"/>
    </row>
    <row r="61" spans="1:34" x14ac:dyDescent="0.25">
      <c r="A61" s="47" t="s">
        <v>18</v>
      </c>
      <c r="B61" s="6">
        <v>98</v>
      </c>
      <c r="C61" s="5">
        <f t="shared" si="5"/>
        <v>6.6802999318336748E-2</v>
      </c>
      <c r="E61" s="47" t="s">
        <v>38</v>
      </c>
      <c r="F61" s="6">
        <v>3323</v>
      </c>
      <c r="G61" s="5">
        <f t="shared" si="6"/>
        <v>0.11767830582902472</v>
      </c>
      <c r="H61" s="45"/>
      <c r="L61" s="96"/>
    </row>
    <row r="62" spans="1:34" x14ac:dyDescent="0.25">
      <c r="A62" s="47" t="s">
        <v>20</v>
      </c>
      <c r="B62" s="6">
        <v>80</v>
      </c>
      <c r="C62" s="5">
        <f t="shared" si="5"/>
        <v>5.4533060668029994E-2</v>
      </c>
      <c r="E62" s="47" t="s">
        <v>39</v>
      </c>
      <c r="F62" s="6">
        <v>3149</v>
      </c>
      <c r="G62" s="5">
        <f t="shared" si="6"/>
        <v>0.11151639634535024</v>
      </c>
      <c r="H62" s="45"/>
      <c r="L62" s="96"/>
    </row>
    <row r="63" spans="1:34" x14ac:dyDescent="0.25">
      <c r="A63" s="47" t="s">
        <v>17</v>
      </c>
      <c r="B63" s="6">
        <v>77</v>
      </c>
      <c r="C63" s="5">
        <f t="shared" si="5"/>
        <v>5.2488070892978869E-2</v>
      </c>
      <c r="E63" s="47" t="s">
        <v>40</v>
      </c>
      <c r="F63" s="6">
        <v>3204</v>
      </c>
      <c r="G63" s="5">
        <f t="shared" si="6"/>
        <v>0.11346412635455769</v>
      </c>
      <c r="H63" s="45"/>
      <c r="L63" s="96"/>
    </row>
    <row r="64" spans="1:34" x14ac:dyDescent="0.25">
      <c r="A64" s="47" t="s">
        <v>65</v>
      </c>
      <c r="B64" s="6">
        <v>74</v>
      </c>
      <c r="C64" s="5">
        <f t="shared" si="5"/>
        <v>5.0443081117927745E-2</v>
      </c>
      <c r="E64" s="13" t="s">
        <v>8</v>
      </c>
      <c r="F64" s="14">
        <v>15749</v>
      </c>
      <c r="G64" s="15">
        <f t="shared" si="6"/>
        <v>0.55772363481832987</v>
      </c>
      <c r="H64" s="45"/>
      <c r="L64" s="96"/>
    </row>
    <row r="65" spans="1:14" ht="15.75" thickBot="1" x14ac:dyDescent="0.3">
      <c r="A65" s="47" t="s">
        <v>22</v>
      </c>
      <c r="B65" s="6">
        <v>68</v>
      </c>
      <c r="C65" s="5">
        <f t="shared" si="5"/>
        <v>4.6353101567825496E-2</v>
      </c>
      <c r="E65" s="48" t="s">
        <v>5</v>
      </c>
      <c r="F65" s="3">
        <f>SUM(F59:F64)</f>
        <v>28238</v>
      </c>
      <c r="G65" s="2"/>
      <c r="H65" s="45"/>
      <c r="L65" s="96"/>
    </row>
    <row r="66" spans="1:14" x14ac:dyDescent="0.25">
      <c r="A66" s="47" t="s">
        <v>15</v>
      </c>
      <c r="B66" s="6">
        <v>57</v>
      </c>
      <c r="C66" s="5">
        <f t="shared" si="5"/>
        <v>3.8854805725971372E-2</v>
      </c>
      <c r="E66" s="122" t="s">
        <v>250</v>
      </c>
      <c r="F66" s="96"/>
      <c r="G66" s="96"/>
      <c r="I66" s="96"/>
      <c r="J66" s="96"/>
      <c r="K66" s="96"/>
      <c r="L66" s="96"/>
      <c r="M66" s="96"/>
      <c r="N66" s="96"/>
    </row>
    <row r="67" spans="1:14" ht="15.75" thickBot="1" x14ac:dyDescent="0.3">
      <c r="A67" s="47" t="s">
        <v>90</v>
      </c>
      <c r="B67" s="6">
        <v>56</v>
      </c>
      <c r="C67" s="5">
        <f t="shared" si="5"/>
        <v>3.8173142467620998E-2</v>
      </c>
      <c r="E67" s="121"/>
      <c r="F67" s="96"/>
      <c r="G67" s="96"/>
      <c r="I67" s="96"/>
      <c r="J67" s="96"/>
      <c r="K67" s="96"/>
      <c r="L67" s="96"/>
      <c r="M67" s="96"/>
      <c r="N67" s="96"/>
    </row>
    <row r="68" spans="1:14" ht="18" thickBot="1" x14ac:dyDescent="0.35">
      <c r="A68" s="13" t="s">
        <v>33</v>
      </c>
      <c r="B68" s="14">
        <v>329</v>
      </c>
      <c r="C68" s="15">
        <f t="shared" si="5"/>
        <v>0.22426721199727334</v>
      </c>
      <c r="E68" s="223" t="s">
        <v>57</v>
      </c>
      <c r="F68" s="224"/>
      <c r="G68" s="225"/>
      <c r="H68" s="45"/>
      <c r="L68" s="96"/>
    </row>
    <row r="69" spans="1:14" ht="15.75" thickBot="1" x14ac:dyDescent="0.3">
      <c r="A69" s="48" t="s">
        <v>5</v>
      </c>
      <c r="B69" s="3">
        <f>SUM(B58:B68)</f>
        <v>1467</v>
      </c>
      <c r="C69" s="2"/>
      <c r="E69" s="12" t="s">
        <v>6</v>
      </c>
      <c r="F69" s="4" t="s">
        <v>7</v>
      </c>
      <c r="G69" s="11" t="s">
        <v>2</v>
      </c>
      <c r="H69" s="45"/>
      <c r="L69" s="96"/>
    </row>
    <row r="70" spans="1:14" x14ac:dyDescent="0.25">
      <c r="E70" s="47" t="s">
        <v>36</v>
      </c>
      <c r="F70" s="6">
        <v>60</v>
      </c>
      <c r="G70" s="5">
        <f t="shared" ref="G70:G75" si="7">F70/$F$76</f>
        <v>6.0728744939271252E-2</v>
      </c>
      <c r="H70" s="45"/>
      <c r="L70" s="96"/>
    </row>
    <row r="71" spans="1:14" x14ac:dyDescent="0.25">
      <c r="E71" s="47" t="s">
        <v>37</v>
      </c>
      <c r="F71" s="6">
        <v>170</v>
      </c>
      <c r="G71" s="5">
        <f t="shared" si="7"/>
        <v>0.17206477732793521</v>
      </c>
      <c r="H71" s="45"/>
      <c r="L71" s="96"/>
    </row>
    <row r="72" spans="1:14" x14ac:dyDescent="0.25">
      <c r="E72" s="47" t="s">
        <v>38</v>
      </c>
      <c r="F72" s="6">
        <v>357</v>
      </c>
      <c r="G72" s="5">
        <f t="shared" si="7"/>
        <v>0.36133603238866396</v>
      </c>
      <c r="H72" s="45"/>
      <c r="L72" s="96"/>
    </row>
    <row r="73" spans="1:14" x14ac:dyDescent="0.25">
      <c r="E73" s="47" t="s">
        <v>39</v>
      </c>
      <c r="F73" s="6">
        <v>115</v>
      </c>
      <c r="G73" s="5">
        <f t="shared" si="7"/>
        <v>0.11639676113360324</v>
      </c>
      <c r="H73" s="45"/>
      <c r="L73" s="96"/>
    </row>
    <row r="74" spans="1:14" x14ac:dyDescent="0.25">
      <c r="E74" s="47" t="s">
        <v>40</v>
      </c>
      <c r="F74" s="6">
        <v>20</v>
      </c>
      <c r="G74" s="5">
        <f t="shared" si="7"/>
        <v>2.0242914979757085E-2</v>
      </c>
      <c r="H74" s="45"/>
      <c r="L74" s="96"/>
    </row>
    <row r="75" spans="1:14" x14ac:dyDescent="0.25">
      <c r="E75" s="13" t="s">
        <v>8</v>
      </c>
      <c r="F75" s="14">
        <v>266</v>
      </c>
      <c r="G75" s="15">
        <f t="shared" si="7"/>
        <v>0.26923076923076922</v>
      </c>
      <c r="H75" s="45"/>
      <c r="L75" s="96"/>
    </row>
    <row r="76" spans="1:14" ht="15.75" thickBot="1" x14ac:dyDescent="0.3">
      <c r="E76" s="48" t="s">
        <v>5</v>
      </c>
      <c r="F76" s="3">
        <f>SUM(F70:F75)</f>
        <v>988</v>
      </c>
      <c r="G76" s="2"/>
      <c r="H76" s="45"/>
      <c r="L76" s="96"/>
    </row>
    <row r="77" spans="1:14" ht="15.75" thickBot="1" x14ac:dyDescent="0.3">
      <c r="H77" s="45"/>
      <c r="L77" s="96"/>
    </row>
    <row r="78" spans="1:14" ht="18" thickBot="1" x14ac:dyDescent="0.35">
      <c r="E78" s="223" t="s">
        <v>59</v>
      </c>
      <c r="F78" s="224"/>
      <c r="G78" s="225"/>
      <c r="H78" s="45"/>
      <c r="L78" s="96"/>
    </row>
    <row r="79" spans="1:14" x14ac:dyDescent="0.25">
      <c r="E79" s="12" t="s">
        <v>6</v>
      </c>
      <c r="F79" s="4" t="s">
        <v>7</v>
      </c>
      <c r="G79" s="11" t="s">
        <v>2</v>
      </c>
      <c r="H79" s="45"/>
      <c r="L79" s="96"/>
    </row>
    <row r="80" spans="1:14" x14ac:dyDescent="0.25">
      <c r="E80" s="47" t="s">
        <v>36</v>
      </c>
      <c r="F80" s="6">
        <f>F70</f>
        <v>60</v>
      </c>
      <c r="G80" s="5">
        <f>F80/$F$82</f>
        <v>0.2608695652173913</v>
      </c>
      <c r="H80" s="45"/>
      <c r="L80" s="96"/>
    </row>
    <row r="81" spans="5:12" x14ac:dyDescent="0.25">
      <c r="E81" s="13" t="s">
        <v>37</v>
      </c>
      <c r="F81" s="14">
        <f>F71</f>
        <v>170</v>
      </c>
      <c r="G81" s="15">
        <f>F81/$F$82</f>
        <v>0.73913043478260865</v>
      </c>
      <c r="H81" s="45"/>
      <c r="L81" s="96"/>
    </row>
    <row r="82" spans="5:12" ht="32.25" customHeight="1" thickBot="1" x14ac:dyDescent="0.3">
      <c r="E82" s="48" t="s">
        <v>5</v>
      </c>
      <c r="F82" s="3">
        <f>SUM(F80:F81)</f>
        <v>230</v>
      </c>
      <c r="G82" s="2"/>
      <c r="H82" s="45"/>
      <c r="L82" s="96"/>
    </row>
    <row r="92" spans="5:12" x14ac:dyDescent="0.25">
      <c r="H92" s="45"/>
    </row>
    <row r="93" spans="5:12" x14ac:dyDescent="0.25">
      <c r="H93" s="45"/>
    </row>
    <row r="94" spans="5:12" x14ac:dyDescent="0.25">
      <c r="H94" s="45"/>
    </row>
    <row r="95" spans="5:12" x14ac:dyDescent="0.25">
      <c r="H95" s="45"/>
    </row>
    <row r="96" spans="5:12" x14ac:dyDescent="0.25">
      <c r="H96" s="45"/>
    </row>
    <row r="97" spans="8:15" x14ac:dyDescent="0.25">
      <c r="H97" s="45"/>
    </row>
    <row r="98" spans="8:15" x14ac:dyDescent="0.25">
      <c r="H98" s="45"/>
    </row>
    <row r="99" spans="8:15" x14ac:dyDescent="0.25">
      <c r="H99" s="45"/>
    </row>
    <row r="100" spans="8:15" x14ac:dyDescent="0.25">
      <c r="H100" s="45"/>
    </row>
    <row r="101" spans="8:15" x14ac:dyDescent="0.25">
      <c r="H101" s="45"/>
    </row>
    <row r="102" spans="8:15" ht="18" customHeight="1" x14ac:dyDescent="0.25">
      <c r="H102" s="45"/>
    </row>
    <row r="103" spans="8:15" ht="30.75" customHeight="1" x14ac:dyDescent="0.25">
      <c r="H103" s="45"/>
    </row>
    <row r="104" spans="8:15" x14ac:dyDescent="0.25">
      <c r="H104" s="45"/>
    </row>
    <row r="105" spans="8:15" x14ac:dyDescent="0.25">
      <c r="H105" s="45"/>
    </row>
    <row r="106" spans="8:15" x14ac:dyDescent="0.25">
      <c r="H106" s="45"/>
    </row>
    <row r="107" spans="8:15" x14ac:dyDescent="0.25">
      <c r="H107" s="45"/>
    </row>
    <row r="108" spans="8:15" x14ac:dyDescent="0.25">
      <c r="H108" s="45"/>
    </row>
    <row r="109" spans="8:15" x14ac:dyDescent="0.25">
      <c r="H109" s="45"/>
    </row>
    <row r="110" spans="8:15" x14ac:dyDescent="0.25">
      <c r="H110" s="45"/>
    </row>
    <row r="111" spans="8:15" x14ac:dyDescent="0.25">
      <c r="H111" s="45"/>
    </row>
    <row r="112" spans="8:15" ht="18" customHeight="1" x14ac:dyDescent="0.25">
      <c r="H112" s="45"/>
      <c r="K112" s="96"/>
      <c r="L112" s="96"/>
      <c r="M112" s="96"/>
      <c r="N112" s="96"/>
      <c r="O112" s="96"/>
    </row>
    <row r="113" spans="8:15" x14ac:dyDescent="0.25">
      <c r="H113" s="45"/>
      <c r="K113" s="96"/>
      <c r="L113" s="96"/>
      <c r="M113" s="96"/>
      <c r="N113" s="96"/>
      <c r="O113" s="96"/>
    </row>
    <row r="114" spans="8:15" ht="33" customHeight="1" x14ac:dyDescent="0.25">
      <c r="H114" s="45"/>
    </row>
    <row r="115" spans="8:15" x14ac:dyDescent="0.25">
      <c r="H115" s="45"/>
    </row>
    <row r="116" spans="8:15" x14ac:dyDescent="0.25">
      <c r="H116" s="45"/>
    </row>
    <row r="117" spans="8:15" x14ac:dyDescent="0.25">
      <c r="H117" s="45"/>
    </row>
    <row r="118" spans="8:15" x14ac:dyDescent="0.25">
      <c r="H118" s="45"/>
    </row>
    <row r="119" spans="8:15" x14ac:dyDescent="0.25">
      <c r="H119" s="45"/>
    </row>
    <row r="120" spans="8:15" x14ac:dyDescent="0.25">
      <c r="H120" s="45"/>
    </row>
    <row r="121" spans="8:15" ht="18" customHeight="1" x14ac:dyDescent="0.25">
      <c r="H121" s="45"/>
    </row>
    <row r="122" spans="8:15" x14ac:dyDescent="0.25">
      <c r="H122" s="45"/>
    </row>
    <row r="123" spans="8:15" x14ac:dyDescent="0.25">
      <c r="H123" s="45"/>
    </row>
    <row r="124" spans="8:15" ht="33.75" customHeight="1" x14ac:dyDescent="0.25">
      <c r="H124" s="45"/>
    </row>
    <row r="125" spans="8:15" x14ac:dyDescent="0.25">
      <c r="H125" s="45"/>
    </row>
    <row r="126" spans="8:15" x14ac:dyDescent="0.25">
      <c r="H126" s="45"/>
    </row>
    <row r="127" spans="8:15" ht="18" customHeight="1" x14ac:dyDescent="0.25">
      <c r="H127" s="45"/>
    </row>
    <row r="128" spans="8:15" x14ac:dyDescent="0.25">
      <c r="H128" s="45"/>
    </row>
    <row r="129" spans="1:6" ht="15.75" thickBot="1" x14ac:dyDescent="0.3"/>
    <row r="130" spans="1:6" ht="34.5" customHeight="1" thickBot="1" x14ac:dyDescent="0.35">
      <c r="A130" s="223" t="s">
        <v>60</v>
      </c>
      <c r="B130" s="224"/>
      <c r="C130" s="225"/>
    </row>
    <row r="131" spans="1:6" x14ac:dyDescent="0.25">
      <c r="A131" s="12" t="s">
        <v>12</v>
      </c>
      <c r="B131" s="4" t="s">
        <v>1</v>
      </c>
      <c r="C131" s="11" t="s">
        <v>2</v>
      </c>
    </row>
    <row r="132" spans="1:6" x14ac:dyDescent="0.25">
      <c r="A132" s="47" t="s">
        <v>14</v>
      </c>
      <c r="B132" s="6">
        <v>213</v>
      </c>
      <c r="C132" s="5">
        <f t="shared" ref="C132:C142" si="8">B132/$B$143</f>
        <v>0.21558704453441296</v>
      </c>
    </row>
    <row r="133" spans="1:6" x14ac:dyDescent="0.25">
      <c r="A133" s="47" t="s">
        <v>13</v>
      </c>
      <c r="B133" s="6">
        <v>195</v>
      </c>
      <c r="C133" s="5">
        <f t="shared" si="8"/>
        <v>0.19736842105263158</v>
      </c>
    </row>
    <row r="134" spans="1:6" x14ac:dyDescent="0.25">
      <c r="A134" s="47" t="s">
        <v>18</v>
      </c>
      <c r="B134" s="6">
        <v>88</v>
      </c>
      <c r="C134" s="5">
        <f t="shared" si="8"/>
        <v>8.9068825910931168E-2</v>
      </c>
    </row>
    <row r="135" spans="1:6" x14ac:dyDescent="0.25">
      <c r="A135" s="47" t="s">
        <v>27</v>
      </c>
      <c r="B135" s="6">
        <v>80</v>
      </c>
      <c r="C135" s="5">
        <f t="shared" si="8"/>
        <v>8.0971659919028341E-2</v>
      </c>
    </row>
    <row r="136" spans="1:6" x14ac:dyDescent="0.25">
      <c r="A136" s="47" t="s">
        <v>65</v>
      </c>
      <c r="B136" s="6">
        <v>65</v>
      </c>
      <c r="C136" s="5">
        <f t="shared" si="8"/>
        <v>6.5789473684210523E-2</v>
      </c>
    </row>
    <row r="137" spans="1:6" x14ac:dyDescent="0.25">
      <c r="A137" s="47" t="s">
        <v>20</v>
      </c>
      <c r="B137" s="6">
        <v>57</v>
      </c>
      <c r="C137" s="5">
        <f t="shared" si="8"/>
        <v>5.7692307692307696E-2</v>
      </c>
    </row>
    <row r="138" spans="1:6" x14ac:dyDescent="0.25">
      <c r="A138" s="47" t="s">
        <v>15</v>
      </c>
      <c r="B138" s="6">
        <v>55</v>
      </c>
      <c r="C138" s="5">
        <f t="shared" si="8"/>
        <v>5.5668016194331982E-2</v>
      </c>
    </row>
    <row r="139" spans="1:6" x14ac:dyDescent="0.25">
      <c r="A139" s="47" t="s">
        <v>19</v>
      </c>
      <c r="B139" s="6">
        <v>45</v>
      </c>
      <c r="C139" s="5">
        <f t="shared" si="8"/>
        <v>4.5546558704453441E-2</v>
      </c>
    </row>
    <row r="140" spans="1:6" x14ac:dyDescent="0.25">
      <c r="A140" s="47" t="s">
        <v>113</v>
      </c>
      <c r="B140" s="6">
        <v>30</v>
      </c>
      <c r="C140" s="5">
        <f t="shared" si="8"/>
        <v>3.0364372469635626E-2</v>
      </c>
    </row>
    <row r="141" spans="1:6" x14ac:dyDescent="0.25">
      <c r="A141" s="47" t="s">
        <v>132</v>
      </c>
      <c r="B141" s="6">
        <v>28</v>
      </c>
      <c r="C141" s="5">
        <f t="shared" si="8"/>
        <v>2.8340080971659919E-2</v>
      </c>
    </row>
    <row r="142" spans="1:6" x14ac:dyDescent="0.25">
      <c r="A142" s="13" t="s">
        <v>33</v>
      </c>
      <c r="B142" s="14">
        <v>132</v>
      </c>
      <c r="C142" s="15">
        <f t="shared" si="8"/>
        <v>0.13360323886639677</v>
      </c>
    </row>
    <row r="143" spans="1:6" ht="15.75" thickBot="1" x14ac:dyDescent="0.3">
      <c r="A143" s="48" t="s">
        <v>5</v>
      </c>
      <c r="B143" s="3">
        <f>SUM(B132:B142)</f>
        <v>988</v>
      </c>
      <c r="C143" s="2"/>
    </row>
    <row r="144" spans="1:6" x14ac:dyDescent="0.25">
      <c r="A144" s="123" t="s">
        <v>251</v>
      </c>
      <c r="B144" s="96"/>
      <c r="C144" s="96"/>
      <c r="D144" s="96"/>
      <c r="E144" s="96"/>
      <c r="F144" s="96"/>
    </row>
    <row r="145" spans="1:10" ht="15.75" thickBot="1" x14ac:dyDescent="0.3"/>
    <row r="146" spans="1:10" ht="35.25" customHeight="1" thickBot="1" x14ac:dyDescent="0.35">
      <c r="A146" s="223" t="s">
        <v>61</v>
      </c>
      <c r="B146" s="224"/>
      <c r="C146" s="225"/>
    </row>
    <row r="147" spans="1:10" x14ac:dyDescent="0.25">
      <c r="A147" s="12" t="s">
        <v>12</v>
      </c>
      <c r="B147" s="4" t="s">
        <v>1</v>
      </c>
      <c r="C147" s="11" t="s">
        <v>2</v>
      </c>
    </row>
    <row r="148" spans="1:10" x14ac:dyDescent="0.25">
      <c r="A148" s="47" t="s">
        <v>13</v>
      </c>
      <c r="B148" s="6">
        <v>40</v>
      </c>
      <c r="C148" s="5">
        <f t="shared" ref="C148:C157" si="9">B148/$B$158</f>
        <v>0.17391304347826086</v>
      </c>
    </row>
    <row r="149" spans="1:10" x14ac:dyDescent="0.25">
      <c r="A149" s="47" t="s">
        <v>18</v>
      </c>
      <c r="B149" s="6">
        <v>38</v>
      </c>
      <c r="C149" s="5">
        <f t="shared" si="9"/>
        <v>0.16521739130434782</v>
      </c>
    </row>
    <row r="150" spans="1:10" x14ac:dyDescent="0.25">
      <c r="A150" s="47" t="s">
        <v>238</v>
      </c>
      <c r="B150" s="6">
        <v>24</v>
      </c>
      <c r="C150" s="5">
        <f t="shared" si="9"/>
        <v>0.10434782608695652</v>
      </c>
    </row>
    <row r="151" spans="1:10" x14ac:dyDescent="0.25">
      <c r="A151" s="47" t="s">
        <v>65</v>
      </c>
      <c r="B151" s="6">
        <v>22</v>
      </c>
      <c r="C151" s="5">
        <f t="shared" si="9"/>
        <v>9.5652173913043481E-2</v>
      </c>
    </row>
    <row r="152" spans="1:10" x14ac:dyDescent="0.25">
      <c r="A152" s="47" t="s">
        <v>113</v>
      </c>
      <c r="B152" s="6">
        <v>19</v>
      </c>
      <c r="C152" s="5">
        <f t="shared" si="9"/>
        <v>8.2608695652173908E-2</v>
      </c>
    </row>
    <row r="153" spans="1:10" x14ac:dyDescent="0.25">
      <c r="A153" s="47" t="s">
        <v>28</v>
      </c>
      <c r="B153" s="6">
        <v>18</v>
      </c>
      <c r="C153" s="5">
        <f t="shared" si="9"/>
        <v>7.8260869565217397E-2</v>
      </c>
    </row>
    <row r="154" spans="1:10" x14ac:dyDescent="0.25">
      <c r="A154" s="47" t="s">
        <v>20</v>
      </c>
      <c r="B154" s="6">
        <v>18</v>
      </c>
      <c r="C154" s="5">
        <f t="shared" si="9"/>
        <v>7.8260869565217397E-2</v>
      </c>
    </row>
    <row r="155" spans="1:10" x14ac:dyDescent="0.25">
      <c r="A155" s="47" t="s">
        <v>90</v>
      </c>
      <c r="B155" s="6">
        <v>18</v>
      </c>
      <c r="C155" s="5">
        <f t="shared" si="9"/>
        <v>7.8260869565217397E-2</v>
      </c>
    </row>
    <row r="156" spans="1:10" x14ac:dyDescent="0.25">
      <c r="A156" s="47" t="s">
        <v>15</v>
      </c>
      <c r="B156" s="6">
        <v>17</v>
      </c>
      <c r="C156" s="5">
        <f t="shared" si="9"/>
        <v>7.3913043478260873E-2</v>
      </c>
    </row>
    <row r="157" spans="1:10" x14ac:dyDescent="0.25">
      <c r="A157" s="13" t="s">
        <v>27</v>
      </c>
      <c r="B157" s="14">
        <v>16</v>
      </c>
      <c r="C157" s="15">
        <f t="shared" si="9"/>
        <v>6.9565217391304349E-2</v>
      </c>
    </row>
    <row r="158" spans="1:10" ht="15.75" thickBot="1" x14ac:dyDescent="0.3">
      <c r="A158" s="48" t="s">
        <v>5</v>
      </c>
      <c r="B158" s="3">
        <f>SUM(B148:B157)</f>
        <v>230</v>
      </c>
      <c r="C158" s="2"/>
    </row>
    <row r="160" spans="1:10" x14ac:dyDescent="0.25">
      <c r="A160" s="96" t="s">
        <v>252</v>
      </c>
      <c r="B160" s="96"/>
      <c r="C160" s="96"/>
      <c r="D160" s="96"/>
      <c r="E160" s="96"/>
      <c r="F160" s="96"/>
      <c r="G160" s="96"/>
      <c r="I160" s="96"/>
      <c r="J160" s="96"/>
    </row>
    <row r="161" spans="1:10" x14ac:dyDescent="0.25">
      <c r="A161" s="96"/>
      <c r="B161" s="96"/>
      <c r="C161" s="96"/>
      <c r="D161" s="96"/>
      <c r="E161" s="96"/>
      <c r="F161" s="96"/>
      <c r="G161" s="96"/>
      <c r="I161" s="96"/>
      <c r="J161" s="96"/>
    </row>
  </sheetData>
  <mergeCells count="17">
    <mergeCell ref="A1:F1"/>
    <mergeCell ref="A5:C5"/>
    <mergeCell ref="I5:J5"/>
    <mergeCell ref="A12:C12"/>
    <mergeCell ref="A24:C24"/>
    <mergeCell ref="E12:G12"/>
    <mergeCell ref="A35:C35"/>
    <mergeCell ref="A146:C146"/>
    <mergeCell ref="A41:C41"/>
    <mergeCell ref="A56:C56"/>
    <mergeCell ref="E25:G25"/>
    <mergeCell ref="E36:G36"/>
    <mergeCell ref="E50:G50"/>
    <mergeCell ref="E57:G57"/>
    <mergeCell ref="A130:C130"/>
    <mergeCell ref="E78:G78"/>
    <mergeCell ref="E68:G6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2"/>
  <sheetViews>
    <sheetView topLeftCell="A10" zoomScale="125" zoomScaleNormal="125" zoomScalePageLayoutView="125" workbookViewId="0">
      <selection activeCell="A56" sqref="A56:C69"/>
    </sheetView>
  </sheetViews>
  <sheetFormatPr defaultColWidth="9.140625" defaultRowHeight="15" x14ac:dyDescent="0.25"/>
  <cols>
    <col min="1" max="1" width="38.42578125" style="50" bestFit="1" customWidth="1"/>
    <col min="2" max="2" width="10.7109375" style="50" bestFit="1" customWidth="1"/>
    <col min="3" max="3" width="7.7109375" style="50" customWidth="1"/>
    <col min="4" max="4" width="9.140625" style="50"/>
    <col min="5" max="5" width="33.7109375" style="50" bestFit="1" customWidth="1"/>
    <col min="6" max="6" width="18.42578125" style="50" bestFit="1" customWidth="1"/>
    <col min="7" max="7" width="14.7109375" style="50" customWidth="1"/>
    <col min="8" max="8" width="10.140625" style="96" customWidth="1"/>
    <col min="9" max="9" width="14.42578125" style="50" bestFit="1" customWidth="1"/>
    <col min="10" max="16384" width="9.140625" style="50"/>
  </cols>
  <sheetData>
    <row r="1" spans="1:10" ht="21" x14ac:dyDescent="0.35">
      <c r="A1" s="226" t="s">
        <v>151</v>
      </c>
      <c r="B1" s="226"/>
      <c r="C1" s="226"/>
      <c r="D1" s="226"/>
      <c r="E1" s="226"/>
      <c r="F1" s="226"/>
    </row>
    <row r="2" spans="1:10" s="96" customFormat="1" ht="21" x14ac:dyDescent="0.35">
      <c r="A2" s="117" t="s">
        <v>245</v>
      </c>
      <c r="D2" s="134"/>
      <c r="E2" s="134"/>
      <c r="F2" s="134"/>
    </row>
    <row r="3" spans="1:10" s="96" customFormat="1" ht="21" x14ac:dyDescent="0.35">
      <c r="A3" s="96" t="s">
        <v>246</v>
      </c>
      <c r="D3" s="134"/>
      <c r="E3" s="134"/>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152</v>
      </c>
      <c r="J6" s="54"/>
    </row>
    <row r="7" spans="1:10" x14ac:dyDescent="0.25">
      <c r="A7" s="52" t="s">
        <v>3</v>
      </c>
      <c r="B7" s="6">
        <v>69482</v>
      </c>
      <c r="C7" s="5">
        <f>B7/$B$9</f>
        <v>0.72661674893332218</v>
      </c>
      <c r="I7" s="52" t="s">
        <v>153</v>
      </c>
      <c r="J7" s="54"/>
    </row>
    <row r="8" spans="1:10" x14ac:dyDescent="0.25">
      <c r="A8" s="13" t="s">
        <v>4</v>
      </c>
      <c r="B8" s="14">
        <v>26142</v>
      </c>
      <c r="C8" s="15">
        <f>B8/$B$9</f>
        <v>0.27338325106667782</v>
      </c>
      <c r="I8" s="52" t="s">
        <v>154</v>
      </c>
      <c r="J8" s="54"/>
    </row>
    <row r="9" spans="1:10" ht="15.75" thickBot="1" x14ac:dyDescent="0.3">
      <c r="A9" s="53" t="s">
        <v>5</v>
      </c>
      <c r="B9" s="3">
        <f>SUM(B7:B8)</f>
        <v>95624</v>
      </c>
      <c r="C9" s="2"/>
      <c r="I9" s="52" t="s">
        <v>155</v>
      </c>
      <c r="J9" s="54"/>
    </row>
    <row r="10" spans="1:10" x14ac:dyDescent="0.25">
      <c r="A10" s="96" t="s">
        <v>270</v>
      </c>
      <c r="B10" s="137"/>
      <c r="C10" s="137"/>
      <c r="D10" s="96"/>
      <c r="I10" s="52"/>
      <c r="J10" s="54"/>
    </row>
    <row r="11" spans="1:10" ht="15.75" thickBot="1" x14ac:dyDescent="0.3">
      <c r="I11" s="52"/>
      <c r="J11" s="54"/>
    </row>
    <row r="12" spans="1:10" ht="18" thickBot="1" x14ac:dyDescent="0.35">
      <c r="A12" s="227" t="s">
        <v>35</v>
      </c>
      <c r="B12" s="228"/>
      <c r="C12" s="229"/>
      <c r="E12" s="264" t="s">
        <v>262</v>
      </c>
      <c r="F12" s="265"/>
      <c r="G12" s="266"/>
      <c r="I12" s="52"/>
      <c r="J12" s="54"/>
    </row>
    <row r="13" spans="1:10" x14ac:dyDescent="0.25">
      <c r="A13" s="12" t="s">
        <v>6</v>
      </c>
      <c r="B13" s="4" t="s">
        <v>7</v>
      </c>
      <c r="C13" s="11" t="s">
        <v>2</v>
      </c>
      <c r="E13" s="12" t="s">
        <v>0</v>
      </c>
      <c r="F13" s="4" t="s">
        <v>1</v>
      </c>
      <c r="G13" s="11" t="s">
        <v>2</v>
      </c>
      <c r="I13" s="52"/>
      <c r="J13" s="54"/>
    </row>
    <row r="14" spans="1:10" x14ac:dyDescent="0.25">
      <c r="A14" s="52" t="s">
        <v>36</v>
      </c>
      <c r="B14" s="6">
        <v>15909</v>
      </c>
      <c r="C14" s="5">
        <f>B14/$B$21</f>
        <v>0.16637036727181462</v>
      </c>
      <c r="E14" s="98" t="s">
        <v>3</v>
      </c>
      <c r="F14" s="6">
        <v>10430</v>
      </c>
      <c r="G14" s="5">
        <v>0.65600000000000003</v>
      </c>
      <c r="I14" s="52"/>
      <c r="J14" s="54"/>
    </row>
    <row r="15" spans="1:10" x14ac:dyDescent="0.25">
      <c r="A15" s="52" t="s">
        <v>37</v>
      </c>
      <c r="B15" s="6">
        <v>19676</v>
      </c>
      <c r="C15" s="5">
        <f t="shared" ref="C15:C20" si="0">B15/$B$21</f>
        <v>0.2057642432862043</v>
      </c>
      <c r="E15" s="13" t="s">
        <v>4</v>
      </c>
      <c r="F15" s="14">
        <v>5479</v>
      </c>
      <c r="G15" s="15">
        <v>0.34399999999999997</v>
      </c>
      <c r="I15" s="52"/>
      <c r="J15" s="54"/>
    </row>
    <row r="16" spans="1:10" ht="15.75" thickBot="1" x14ac:dyDescent="0.3">
      <c r="A16" s="52" t="s">
        <v>38</v>
      </c>
      <c r="B16" s="6">
        <v>15797</v>
      </c>
      <c r="C16" s="5">
        <f t="shared" si="0"/>
        <v>0.16519911319334057</v>
      </c>
      <c r="E16" s="99" t="s">
        <v>5</v>
      </c>
      <c r="F16" s="3">
        <v>15909</v>
      </c>
      <c r="G16" s="115"/>
      <c r="I16" s="52"/>
      <c r="J16" s="54"/>
    </row>
    <row r="17" spans="1:12" ht="15.75" thickBot="1" x14ac:dyDescent="0.3">
      <c r="A17" s="52" t="s">
        <v>39</v>
      </c>
      <c r="B17" s="6">
        <v>14519</v>
      </c>
      <c r="C17" s="5">
        <f t="shared" si="0"/>
        <v>0.15183426754789592</v>
      </c>
      <c r="E17" s="96"/>
      <c r="F17" s="96"/>
      <c r="G17" s="96"/>
      <c r="I17" s="52"/>
      <c r="J17" s="54"/>
    </row>
    <row r="18" spans="1:12" ht="15.75" customHeight="1" thickBot="1" x14ac:dyDescent="0.35">
      <c r="A18" s="52" t="s">
        <v>40</v>
      </c>
      <c r="B18" s="6">
        <v>8654</v>
      </c>
      <c r="C18" s="5">
        <f t="shared" si="0"/>
        <v>9.0500292813519623E-2</v>
      </c>
      <c r="E18" s="149" t="s">
        <v>260</v>
      </c>
      <c r="F18" s="150"/>
      <c r="G18" s="151"/>
      <c r="I18" s="52"/>
      <c r="J18" s="54"/>
      <c r="L18" s="145"/>
    </row>
    <row r="19" spans="1:12" x14ac:dyDescent="0.25">
      <c r="A19" s="52" t="s">
        <v>8</v>
      </c>
      <c r="B19" s="6">
        <v>20303</v>
      </c>
      <c r="C19" s="5">
        <f t="shared" si="0"/>
        <v>0.21232117460051869</v>
      </c>
      <c r="E19" s="12" t="s">
        <v>0</v>
      </c>
      <c r="F19" s="4" t="s">
        <v>1</v>
      </c>
      <c r="G19" s="11" t="s">
        <v>2</v>
      </c>
      <c r="I19" s="52"/>
      <c r="J19" s="54"/>
    </row>
    <row r="20" spans="1:12" ht="15" customHeight="1" x14ac:dyDescent="0.25">
      <c r="A20" s="13" t="s">
        <v>9</v>
      </c>
      <c r="B20" s="14">
        <v>766</v>
      </c>
      <c r="C20" s="15">
        <f t="shared" si="0"/>
        <v>8.0105412867062659E-3</v>
      </c>
      <c r="E20" s="98" t="s">
        <v>3</v>
      </c>
      <c r="F20" s="6">
        <v>11992</v>
      </c>
      <c r="G20" s="5">
        <v>0.60899999999999999</v>
      </c>
      <c r="I20" s="52"/>
      <c r="J20" s="54"/>
    </row>
    <row r="21" spans="1:12" ht="15.75" customHeight="1" thickBot="1" x14ac:dyDescent="0.3">
      <c r="A21" s="53" t="s">
        <v>5</v>
      </c>
      <c r="B21" s="3">
        <f>SUM(B14:B20)</f>
        <v>95624</v>
      </c>
      <c r="C21" s="2"/>
      <c r="E21" s="13" t="s">
        <v>4</v>
      </c>
      <c r="F21" s="14">
        <v>7684</v>
      </c>
      <c r="G21" s="15">
        <v>0.39100000000000001</v>
      </c>
      <c r="I21" s="52"/>
      <c r="J21" s="54"/>
    </row>
    <row r="22" spans="1:12" ht="15" customHeight="1" thickBot="1" x14ac:dyDescent="0.3">
      <c r="A22" s="96" t="s">
        <v>270</v>
      </c>
      <c r="B22" s="137"/>
      <c r="C22" s="137"/>
      <c r="E22" s="99" t="s">
        <v>5</v>
      </c>
      <c r="F22" s="3">
        <v>19676</v>
      </c>
      <c r="G22" s="2"/>
      <c r="I22" s="52"/>
      <c r="J22" s="54"/>
    </row>
    <row r="23" spans="1:12" ht="15.75" thickBot="1" x14ac:dyDescent="0.3">
      <c r="I23" s="52"/>
      <c r="J23" s="54"/>
    </row>
    <row r="24" spans="1:12" ht="18" thickBot="1" x14ac:dyDescent="0.35">
      <c r="A24" s="227" t="s">
        <v>10</v>
      </c>
      <c r="B24" s="228"/>
      <c r="C24" s="229"/>
      <c r="I24" s="52"/>
      <c r="J24" s="54"/>
    </row>
    <row r="25" spans="1:12" ht="18" thickBot="1" x14ac:dyDescent="0.35">
      <c r="A25" s="12" t="s">
        <v>6</v>
      </c>
      <c r="B25" s="4" t="s">
        <v>7</v>
      </c>
      <c r="C25" s="11" t="s">
        <v>2</v>
      </c>
      <c r="E25" s="227" t="s">
        <v>44</v>
      </c>
      <c r="F25" s="228"/>
      <c r="G25" s="229"/>
      <c r="H25" s="50"/>
      <c r="L25" s="96"/>
    </row>
    <row r="26" spans="1:12" x14ac:dyDescent="0.25">
      <c r="A26" s="52" t="s">
        <v>36</v>
      </c>
      <c r="B26" s="6">
        <v>5479</v>
      </c>
      <c r="C26" s="5">
        <f>B26/$B$33</f>
        <v>0.2095861066483054</v>
      </c>
      <c r="E26" s="12" t="s">
        <v>45</v>
      </c>
      <c r="F26" s="4" t="s">
        <v>7</v>
      </c>
      <c r="G26" s="11" t="s">
        <v>2</v>
      </c>
      <c r="H26" s="50"/>
      <c r="L26" s="96"/>
    </row>
    <row r="27" spans="1:12" x14ac:dyDescent="0.25">
      <c r="A27" s="52" t="s">
        <v>37</v>
      </c>
      <c r="B27" s="6">
        <v>7684</v>
      </c>
      <c r="C27" s="5">
        <f t="shared" ref="C27:C32" si="1">B27/$B$33</f>
        <v>0.29393313441970775</v>
      </c>
      <c r="E27" s="52" t="s">
        <v>46</v>
      </c>
      <c r="F27" s="6">
        <v>1804</v>
      </c>
      <c r="G27" s="5">
        <f t="shared" ref="G27:G33" si="2">F27/$F$34</f>
        <v>6.900772702930151E-2</v>
      </c>
      <c r="H27" s="50"/>
      <c r="L27" s="96"/>
    </row>
    <row r="28" spans="1:12" x14ac:dyDescent="0.25">
      <c r="A28" s="52" t="s">
        <v>38</v>
      </c>
      <c r="B28" s="6">
        <v>4674</v>
      </c>
      <c r="C28" s="5">
        <f t="shared" si="1"/>
        <v>0.17879274730319028</v>
      </c>
      <c r="E28" s="52" t="s">
        <v>47</v>
      </c>
      <c r="F28" s="6">
        <v>2259</v>
      </c>
      <c r="G28" s="5">
        <f t="shared" si="2"/>
        <v>8.6412669267844841E-2</v>
      </c>
      <c r="H28" s="50"/>
      <c r="L28" s="96"/>
    </row>
    <row r="29" spans="1:12" x14ac:dyDescent="0.25">
      <c r="A29" s="52" t="s">
        <v>39</v>
      </c>
      <c r="B29" s="6">
        <v>3852</v>
      </c>
      <c r="C29" s="5">
        <f t="shared" si="1"/>
        <v>0.14734909341289879</v>
      </c>
      <c r="E29" s="52" t="s">
        <v>48</v>
      </c>
      <c r="F29" s="6">
        <v>7119</v>
      </c>
      <c r="G29" s="5">
        <f t="shared" si="2"/>
        <v>0.27232040394767043</v>
      </c>
      <c r="H29" s="50"/>
      <c r="L29" s="96"/>
    </row>
    <row r="30" spans="1:12" x14ac:dyDescent="0.25">
      <c r="A30" s="52" t="s">
        <v>40</v>
      </c>
      <c r="B30" s="6">
        <v>1791</v>
      </c>
      <c r="C30" s="5">
        <f t="shared" si="1"/>
        <v>6.851044296534313E-2</v>
      </c>
      <c r="E30" s="52" t="s">
        <v>49</v>
      </c>
      <c r="F30" s="6">
        <v>6585</v>
      </c>
      <c r="G30" s="5">
        <f t="shared" si="2"/>
        <v>0.25189350470507232</v>
      </c>
      <c r="H30" s="50"/>
      <c r="L30" s="96"/>
    </row>
    <row r="31" spans="1:12" x14ac:dyDescent="0.25">
      <c r="A31" s="52" t="s">
        <v>8</v>
      </c>
      <c r="B31" s="6">
        <v>2519</v>
      </c>
      <c r="C31" s="5">
        <f t="shared" si="1"/>
        <v>9.6358350547012472E-2</v>
      </c>
      <c r="E31" s="52" t="s">
        <v>50</v>
      </c>
      <c r="F31" s="6">
        <v>4274</v>
      </c>
      <c r="G31" s="5">
        <f t="shared" si="2"/>
        <v>0.16349169918139392</v>
      </c>
      <c r="H31" s="50"/>
      <c r="L31" s="96"/>
    </row>
    <row r="32" spans="1:12" x14ac:dyDescent="0.25">
      <c r="A32" s="13" t="s">
        <v>9</v>
      </c>
      <c r="B32" s="14">
        <v>143</v>
      </c>
      <c r="C32" s="15">
        <f t="shared" si="1"/>
        <v>5.4701247035421931E-3</v>
      </c>
      <c r="E32" s="52" t="s">
        <v>51</v>
      </c>
      <c r="F32" s="6">
        <v>1816</v>
      </c>
      <c r="G32" s="5">
        <f t="shared" si="2"/>
        <v>6.9466758472955401E-2</v>
      </c>
      <c r="H32" s="50"/>
      <c r="L32" s="96"/>
    </row>
    <row r="33" spans="1:33" ht="15.75" thickBot="1" x14ac:dyDescent="0.3">
      <c r="A33" s="53" t="s">
        <v>5</v>
      </c>
      <c r="B33" s="3">
        <f>SUM(B26:B32)</f>
        <v>26142</v>
      </c>
      <c r="C33" s="2"/>
      <c r="E33" s="13" t="s">
        <v>52</v>
      </c>
      <c r="F33" s="14">
        <v>2285</v>
      </c>
      <c r="G33" s="15">
        <f t="shared" si="2"/>
        <v>8.7407237395761603E-2</v>
      </c>
      <c r="H33" s="50"/>
      <c r="L33" s="96"/>
      <c r="R33" s="96"/>
      <c r="S33" s="96"/>
      <c r="T33" s="96"/>
      <c r="U33" s="96"/>
      <c r="V33" s="96"/>
      <c r="W33" s="96"/>
      <c r="X33" s="96"/>
      <c r="Y33" s="96"/>
      <c r="Z33" s="96"/>
      <c r="AA33" s="96"/>
      <c r="AB33" s="96"/>
      <c r="AC33" s="96"/>
      <c r="AD33" s="96"/>
      <c r="AE33" s="96"/>
      <c r="AF33" s="96"/>
      <c r="AG33" s="96"/>
    </row>
    <row r="34" spans="1:33" ht="15.75" thickBot="1" x14ac:dyDescent="0.3">
      <c r="E34" s="53" t="s">
        <v>5</v>
      </c>
      <c r="F34" s="3">
        <f>SUM(F27:F33)</f>
        <v>26142</v>
      </c>
      <c r="G34" s="2"/>
      <c r="H34" s="50"/>
      <c r="L34" s="96"/>
    </row>
    <row r="35" spans="1:33" ht="18" thickBot="1" x14ac:dyDescent="0.35">
      <c r="A35" s="223" t="s">
        <v>41</v>
      </c>
      <c r="B35" s="224"/>
      <c r="C35" s="225"/>
      <c r="H35" s="50"/>
      <c r="L35" s="96"/>
    </row>
    <row r="36" spans="1:33" ht="18" thickBot="1" x14ac:dyDescent="0.35">
      <c r="A36" s="12" t="s">
        <v>6</v>
      </c>
      <c r="B36" s="4" t="s">
        <v>7</v>
      </c>
      <c r="C36" s="11" t="s">
        <v>2</v>
      </c>
      <c r="E36" s="223" t="s">
        <v>53</v>
      </c>
      <c r="F36" s="224"/>
      <c r="G36" s="225"/>
      <c r="H36" s="50"/>
      <c r="L36" s="96"/>
    </row>
    <row r="37" spans="1:33" x14ac:dyDescent="0.25">
      <c r="A37" s="52" t="s">
        <v>36</v>
      </c>
      <c r="B37" s="6">
        <f>B26</f>
        <v>5479</v>
      </c>
      <c r="C37" s="5">
        <f>B37/$B$39</f>
        <v>0.41624249791081058</v>
      </c>
      <c r="E37" s="12" t="s">
        <v>45</v>
      </c>
      <c r="F37" s="4" t="s">
        <v>7</v>
      </c>
      <c r="G37" s="11" t="s">
        <v>2</v>
      </c>
      <c r="H37" s="50"/>
      <c r="L37" s="96"/>
    </row>
    <row r="38" spans="1:33" x14ac:dyDescent="0.25">
      <c r="A38" s="13" t="s">
        <v>37</v>
      </c>
      <c r="B38" s="14">
        <f>B27</f>
        <v>7684</v>
      </c>
      <c r="C38" s="15">
        <f>B38/$B$39</f>
        <v>0.58375750208918942</v>
      </c>
      <c r="E38" s="52" t="s">
        <v>46</v>
      </c>
      <c r="F38" s="6">
        <v>1231</v>
      </c>
      <c r="G38" s="5">
        <f t="shared" ref="G38:G44" si="3">F38/$F$45</f>
        <v>9.3519714350831881E-2</v>
      </c>
      <c r="H38" s="50"/>
      <c r="L38" s="96"/>
    </row>
    <row r="39" spans="1:33" ht="15.75" thickBot="1" x14ac:dyDescent="0.3">
      <c r="A39" s="53" t="s">
        <v>5</v>
      </c>
      <c r="B39" s="3">
        <f>SUM(B37:B38)</f>
        <v>13163</v>
      </c>
      <c r="C39" s="2"/>
      <c r="E39" s="52" t="s">
        <v>47</v>
      </c>
      <c r="F39" s="6">
        <v>1523</v>
      </c>
      <c r="G39" s="5">
        <f t="shared" si="3"/>
        <v>0.11570310719440857</v>
      </c>
      <c r="H39" s="50"/>
      <c r="L39" s="96"/>
    </row>
    <row r="40" spans="1:33" ht="15.75" thickBot="1" x14ac:dyDescent="0.3">
      <c r="E40" s="52" t="s">
        <v>48</v>
      </c>
      <c r="F40" s="6">
        <v>3650</v>
      </c>
      <c r="G40" s="5">
        <f t="shared" si="3"/>
        <v>0.27729241054470866</v>
      </c>
      <c r="H40" s="50"/>
      <c r="L40" s="96"/>
    </row>
    <row r="41" spans="1:33" ht="18" thickBot="1" x14ac:dyDescent="0.35">
      <c r="A41" s="227" t="s">
        <v>11</v>
      </c>
      <c r="B41" s="228"/>
      <c r="C41" s="229"/>
      <c r="E41" s="52" t="s">
        <v>49</v>
      </c>
      <c r="F41" s="6">
        <v>3439</v>
      </c>
      <c r="G41" s="5">
        <f t="shared" si="3"/>
        <v>0.26126263009952139</v>
      </c>
      <c r="H41" s="50"/>
      <c r="L41" s="96"/>
    </row>
    <row r="42" spans="1:33" x14ac:dyDescent="0.25">
      <c r="A42" s="12" t="s">
        <v>12</v>
      </c>
      <c r="B42" s="4" t="s">
        <v>1</v>
      </c>
      <c r="C42" s="11" t="s">
        <v>2</v>
      </c>
      <c r="E42" s="52" t="s">
        <v>50</v>
      </c>
      <c r="F42" s="6">
        <v>1532</v>
      </c>
      <c r="G42" s="5">
        <f t="shared" si="3"/>
        <v>0.11638684190534072</v>
      </c>
      <c r="H42" s="50"/>
      <c r="L42" s="96"/>
    </row>
    <row r="43" spans="1:33" x14ac:dyDescent="0.25">
      <c r="A43" s="18" t="s">
        <v>13</v>
      </c>
      <c r="B43" s="6">
        <v>17549</v>
      </c>
      <c r="C43" s="5">
        <f t="shared" ref="C43:C53" si="4">B43/$B$54</f>
        <v>0.67129523372351008</v>
      </c>
      <c r="E43" s="52" t="s">
        <v>51</v>
      </c>
      <c r="F43" s="6">
        <v>1128</v>
      </c>
      <c r="G43" s="5">
        <f t="shared" si="3"/>
        <v>8.5694750436830516E-2</v>
      </c>
      <c r="H43" s="50"/>
      <c r="L43" s="96"/>
    </row>
    <row r="44" spans="1:33" x14ac:dyDescent="0.25">
      <c r="A44" s="18" t="s">
        <v>14</v>
      </c>
      <c r="B44" s="6">
        <v>1942</v>
      </c>
      <c r="C44" s="5">
        <f t="shared" si="4"/>
        <v>7.4286588631321246E-2</v>
      </c>
      <c r="E44" s="13" t="s">
        <v>52</v>
      </c>
      <c r="F44" s="14">
        <v>660</v>
      </c>
      <c r="G44" s="15">
        <f t="shared" si="3"/>
        <v>5.0140545468358277E-2</v>
      </c>
      <c r="H44" s="50"/>
      <c r="L44" s="96"/>
    </row>
    <row r="45" spans="1:33" ht="15.75" thickBot="1" x14ac:dyDescent="0.3">
      <c r="A45" s="18" t="s">
        <v>23</v>
      </c>
      <c r="B45" s="6">
        <v>1765</v>
      </c>
      <c r="C45" s="5">
        <f t="shared" si="4"/>
        <v>6.7515874837426368E-2</v>
      </c>
      <c r="E45" s="53" t="s">
        <v>5</v>
      </c>
      <c r="F45" s="3">
        <f>SUM(F38:F44)</f>
        <v>13163</v>
      </c>
      <c r="G45" s="2"/>
      <c r="H45" s="50"/>
      <c r="L45" s="96"/>
    </row>
    <row r="46" spans="1:33" x14ac:dyDescent="0.25">
      <c r="A46" s="18" t="s">
        <v>20</v>
      </c>
      <c r="B46" s="6">
        <v>892</v>
      </c>
      <c r="C46" s="5">
        <f t="shared" si="4"/>
        <v>3.4121337311605847E-2</v>
      </c>
      <c r="E46" s="118" t="s">
        <v>247</v>
      </c>
      <c r="F46" s="96"/>
      <c r="G46" s="96"/>
      <c r="I46" s="96"/>
      <c r="J46" s="96"/>
      <c r="K46" s="96"/>
      <c r="L46" s="96"/>
      <c r="M46" s="96"/>
      <c r="N46" s="96"/>
      <c r="O46" s="96"/>
      <c r="P46" s="96"/>
      <c r="Q46" s="96"/>
    </row>
    <row r="47" spans="1:33" x14ac:dyDescent="0.25">
      <c r="A47" s="18" t="s">
        <v>17</v>
      </c>
      <c r="B47" s="6">
        <v>822</v>
      </c>
      <c r="C47" s="5">
        <f t="shared" si="4"/>
        <v>3.1443653890291488E-2</v>
      </c>
      <c r="E47" s="121" t="s">
        <v>248</v>
      </c>
      <c r="F47" s="96"/>
      <c r="G47" s="96"/>
      <c r="I47" s="96"/>
      <c r="J47" s="96"/>
      <c r="K47" s="96"/>
      <c r="L47" s="96"/>
      <c r="M47" s="96"/>
      <c r="N47" s="96"/>
      <c r="O47" s="96"/>
      <c r="P47" s="96"/>
      <c r="Q47" s="96"/>
    </row>
    <row r="48" spans="1:33" x14ac:dyDescent="0.25">
      <c r="A48" s="18" t="s">
        <v>21</v>
      </c>
      <c r="B48" s="6">
        <v>552</v>
      </c>
      <c r="C48" s="5">
        <f t="shared" si="4"/>
        <v>2.1115446408078952E-2</v>
      </c>
      <c r="E48" s="121" t="s">
        <v>249</v>
      </c>
      <c r="F48" s="96"/>
      <c r="G48" s="96"/>
      <c r="I48" s="96"/>
      <c r="J48" s="96"/>
      <c r="K48" s="96"/>
      <c r="L48" s="96"/>
      <c r="M48" s="96"/>
      <c r="N48" s="96"/>
      <c r="O48" s="96"/>
      <c r="P48" s="96"/>
      <c r="Q48" s="96"/>
    </row>
    <row r="49" spans="1:33" ht="15.75" thickBot="1" x14ac:dyDescent="0.3">
      <c r="A49" s="18" t="s">
        <v>19</v>
      </c>
      <c r="B49" s="6">
        <v>425</v>
      </c>
      <c r="C49" s="5">
        <f t="shared" si="4"/>
        <v>1.6257363629408616E-2</v>
      </c>
      <c r="H49" s="50"/>
      <c r="L49" s="96"/>
    </row>
    <row r="50" spans="1:33" ht="18" thickBot="1" x14ac:dyDescent="0.35">
      <c r="A50" s="18" t="s">
        <v>28</v>
      </c>
      <c r="B50" s="6">
        <v>315</v>
      </c>
      <c r="C50" s="5">
        <f t="shared" si="4"/>
        <v>1.204957539591462E-2</v>
      </c>
      <c r="E50" s="227" t="s">
        <v>237</v>
      </c>
      <c r="F50" s="228"/>
      <c r="G50" s="229"/>
      <c r="H50" s="50"/>
      <c r="L50" s="96"/>
    </row>
    <row r="51" spans="1:33" x14ac:dyDescent="0.25">
      <c r="A51" s="18" t="s">
        <v>156</v>
      </c>
      <c r="B51" s="6">
        <v>296</v>
      </c>
      <c r="C51" s="5">
        <f t="shared" si="4"/>
        <v>1.1322775610129295E-2</v>
      </c>
      <c r="E51" s="12" t="s">
        <v>54</v>
      </c>
      <c r="F51" s="4" t="s">
        <v>1</v>
      </c>
      <c r="G51" s="11" t="s">
        <v>2</v>
      </c>
      <c r="H51" s="50"/>
      <c r="L51" s="96"/>
    </row>
    <row r="52" spans="1:33" x14ac:dyDescent="0.25">
      <c r="A52" s="18" t="s">
        <v>16</v>
      </c>
      <c r="B52" s="6">
        <v>234</v>
      </c>
      <c r="C52" s="5">
        <f t="shared" si="4"/>
        <v>8.9511131512508609E-3</v>
      </c>
      <c r="E52" s="52" t="s">
        <v>55</v>
      </c>
      <c r="F52" s="6">
        <v>32131</v>
      </c>
      <c r="G52" s="5">
        <f>F52/$F$54</f>
        <v>0.82841747022121381</v>
      </c>
      <c r="H52" s="50"/>
      <c r="L52" s="96"/>
    </row>
    <row r="53" spans="1:33" x14ac:dyDescent="0.25">
      <c r="A53" s="19" t="s">
        <v>33</v>
      </c>
      <c r="B53" s="14">
        <v>1350</v>
      </c>
      <c r="C53" s="15">
        <f t="shared" si="4"/>
        <v>5.1641037411062657E-2</v>
      </c>
      <c r="E53" s="13" t="s">
        <v>58</v>
      </c>
      <c r="F53" s="14">
        <v>6655</v>
      </c>
      <c r="G53" s="15">
        <f>F53/$F$54</f>
        <v>0.17158252977878616</v>
      </c>
      <c r="H53" s="50"/>
      <c r="L53" s="96"/>
    </row>
    <row r="54" spans="1:33" s="51" customFormat="1" ht="15.75" thickBot="1" x14ac:dyDescent="0.3">
      <c r="A54" s="53" t="s">
        <v>5</v>
      </c>
      <c r="B54" s="3">
        <f>SUM(B43:B53)</f>
        <v>26142</v>
      </c>
      <c r="C54" s="2"/>
      <c r="D54" s="50"/>
      <c r="E54" s="53" t="s">
        <v>5</v>
      </c>
      <c r="F54" s="3">
        <f>SUM(F52:F53)</f>
        <v>38786</v>
      </c>
      <c r="G54" s="2"/>
      <c r="H54" s="50"/>
      <c r="I54" s="50"/>
      <c r="J54" s="50"/>
      <c r="K54" s="50"/>
      <c r="L54" s="96"/>
      <c r="M54" s="50"/>
      <c r="N54" s="50"/>
      <c r="O54" s="50"/>
      <c r="P54" s="50"/>
      <c r="Q54" s="50"/>
      <c r="R54" s="50"/>
      <c r="S54" s="50"/>
      <c r="T54" s="50"/>
      <c r="U54" s="50"/>
      <c r="V54" s="50"/>
      <c r="W54" s="50"/>
      <c r="X54" s="50"/>
      <c r="Y54" s="50"/>
      <c r="Z54" s="50"/>
      <c r="AA54" s="50"/>
      <c r="AB54" s="50"/>
      <c r="AC54" s="50"/>
      <c r="AD54" s="50"/>
      <c r="AE54" s="50"/>
      <c r="AF54" s="50"/>
      <c r="AG54" s="50"/>
    </row>
    <row r="55" spans="1:33" ht="15.75" thickBot="1" x14ac:dyDescent="0.3">
      <c r="D55" s="51"/>
      <c r="E55" s="96" t="s">
        <v>258</v>
      </c>
      <c r="F55" s="96"/>
      <c r="G55" s="96"/>
      <c r="L55" s="96"/>
    </row>
    <row r="56" spans="1:33" ht="32.25" customHeight="1" thickBot="1" x14ac:dyDescent="0.35">
      <c r="A56" s="223" t="s">
        <v>42</v>
      </c>
      <c r="B56" s="224"/>
      <c r="C56" s="225"/>
      <c r="H56" s="50"/>
      <c r="L56" s="96"/>
    </row>
    <row r="57" spans="1:33" ht="18" thickBot="1" x14ac:dyDescent="0.35">
      <c r="A57" s="12" t="s">
        <v>12</v>
      </c>
      <c r="B57" s="4" t="s">
        <v>1</v>
      </c>
      <c r="C57" s="11" t="s">
        <v>2</v>
      </c>
      <c r="E57" s="223" t="s">
        <v>56</v>
      </c>
      <c r="F57" s="224"/>
      <c r="G57" s="225"/>
      <c r="H57" s="50"/>
      <c r="L57" s="96"/>
    </row>
    <row r="58" spans="1:33" x14ac:dyDescent="0.25">
      <c r="A58" s="52" t="s">
        <v>13</v>
      </c>
      <c r="B58" s="6">
        <v>9617</v>
      </c>
      <c r="C58" s="5">
        <f t="shared" ref="C58:C68" si="5">B58/$B$69</f>
        <v>0.73060852389272957</v>
      </c>
      <c r="E58" s="12" t="s">
        <v>6</v>
      </c>
      <c r="F58" s="4" t="s">
        <v>7</v>
      </c>
      <c r="G58" s="11" t="s">
        <v>2</v>
      </c>
      <c r="H58" s="50"/>
      <c r="L58" s="96"/>
    </row>
    <row r="59" spans="1:33" x14ac:dyDescent="0.25">
      <c r="A59" s="52" t="s">
        <v>14</v>
      </c>
      <c r="B59" s="6">
        <v>759</v>
      </c>
      <c r="C59" s="5">
        <f t="shared" si="5"/>
        <v>5.7661627288612016E-2</v>
      </c>
      <c r="E59" s="52" t="s">
        <v>36</v>
      </c>
      <c r="F59" s="6">
        <v>3705</v>
      </c>
      <c r="G59" s="5">
        <f t="shared" ref="G59:G64" si="6">F59/$F$65</f>
        <v>0.15724471606824547</v>
      </c>
      <c r="H59" s="50"/>
      <c r="L59" s="96"/>
    </row>
    <row r="60" spans="1:33" x14ac:dyDescent="0.25">
      <c r="A60" s="52" t="s">
        <v>23</v>
      </c>
      <c r="B60" s="6">
        <v>744</v>
      </c>
      <c r="C60" s="5">
        <f t="shared" si="5"/>
        <v>5.6522069437058418E-2</v>
      </c>
      <c r="E60" s="52" t="s">
        <v>37</v>
      </c>
      <c r="F60" s="6">
        <v>4375</v>
      </c>
      <c r="G60" s="5">
        <f t="shared" si="6"/>
        <v>0.18568033273915627</v>
      </c>
      <c r="H60" s="50"/>
      <c r="L60" s="96"/>
    </row>
    <row r="61" spans="1:33" x14ac:dyDescent="0.25">
      <c r="A61" s="52" t="s">
        <v>17</v>
      </c>
      <c r="B61" s="6">
        <v>403</v>
      </c>
      <c r="C61" s="5">
        <f t="shared" si="5"/>
        <v>3.0616120945073311E-2</v>
      </c>
      <c r="E61" s="52" t="s">
        <v>38</v>
      </c>
      <c r="F61" s="6">
        <v>4003</v>
      </c>
      <c r="G61" s="5">
        <f t="shared" si="6"/>
        <v>0.16989219930396401</v>
      </c>
      <c r="H61" s="50"/>
      <c r="L61" s="96"/>
    </row>
    <row r="62" spans="1:33" x14ac:dyDescent="0.25">
      <c r="A62" s="52" t="s">
        <v>20</v>
      </c>
      <c r="B62" s="6">
        <v>353</v>
      </c>
      <c r="C62" s="5">
        <f t="shared" si="5"/>
        <v>2.6817594773227989E-2</v>
      </c>
      <c r="E62" s="52" t="s">
        <v>39</v>
      </c>
      <c r="F62" s="6">
        <v>3352</v>
      </c>
      <c r="G62" s="5">
        <f t="shared" si="6"/>
        <v>0.14226296579237754</v>
      </c>
      <c r="H62" s="50"/>
      <c r="L62" s="96"/>
    </row>
    <row r="63" spans="1:33" x14ac:dyDescent="0.25">
      <c r="A63" s="52" t="s">
        <v>21</v>
      </c>
      <c r="B63" s="6">
        <v>309</v>
      </c>
      <c r="C63" s="5">
        <f t="shared" si="5"/>
        <v>2.3474891742004102E-2</v>
      </c>
      <c r="E63" s="52" t="s">
        <v>40</v>
      </c>
      <c r="F63" s="6">
        <v>2117</v>
      </c>
      <c r="G63" s="5">
        <f t="shared" si="6"/>
        <v>8.9848060436295729E-2</v>
      </c>
      <c r="H63" s="50"/>
      <c r="L63" s="96"/>
    </row>
    <row r="64" spans="1:33" x14ac:dyDescent="0.25">
      <c r="A64" s="52" t="s">
        <v>19</v>
      </c>
      <c r="B64" s="6">
        <v>236</v>
      </c>
      <c r="C64" s="5">
        <f t="shared" si="5"/>
        <v>1.7929043531109929E-2</v>
      </c>
      <c r="E64" s="13" t="s">
        <v>8</v>
      </c>
      <c r="F64" s="14">
        <v>6010</v>
      </c>
      <c r="G64" s="15">
        <f t="shared" si="6"/>
        <v>0.25507172565996095</v>
      </c>
      <c r="H64" s="50"/>
      <c r="L64" s="96"/>
    </row>
    <row r="65" spans="1:17" ht="15.75" thickBot="1" x14ac:dyDescent="0.3">
      <c r="A65" s="52" t="s">
        <v>28</v>
      </c>
      <c r="B65" s="6">
        <v>203</v>
      </c>
      <c r="C65" s="5">
        <f t="shared" si="5"/>
        <v>1.5422016257692015E-2</v>
      </c>
      <c r="E65" s="53" t="s">
        <v>5</v>
      </c>
      <c r="F65" s="3">
        <f>SUM(F59:F64)</f>
        <v>23562</v>
      </c>
      <c r="G65" s="2"/>
      <c r="H65" s="50"/>
      <c r="L65" s="96"/>
    </row>
    <row r="66" spans="1:17" x14ac:dyDescent="0.25">
      <c r="A66" s="52" t="s">
        <v>165</v>
      </c>
      <c r="B66" s="6">
        <v>95</v>
      </c>
      <c r="C66" s="5">
        <f t="shared" si="5"/>
        <v>7.2171997265061153E-3</v>
      </c>
      <c r="E66" s="122" t="s">
        <v>250</v>
      </c>
      <c r="F66" s="96"/>
      <c r="G66" s="96"/>
      <c r="I66" s="96"/>
      <c r="J66" s="96"/>
      <c r="K66" s="96"/>
      <c r="L66" s="96"/>
      <c r="M66" s="96"/>
      <c r="N66" s="96"/>
      <c r="O66" s="96"/>
      <c r="P66" s="96"/>
      <c r="Q66" s="96"/>
    </row>
    <row r="67" spans="1:17" ht="15.75" thickBot="1" x14ac:dyDescent="0.3">
      <c r="A67" s="52" t="s">
        <v>25</v>
      </c>
      <c r="B67" s="6">
        <v>84</v>
      </c>
      <c r="C67" s="5">
        <f t="shared" si="5"/>
        <v>6.3815239687001445E-3</v>
      </c>
      <c r="E67" s="121"/>
      <c r="F67" s="96"/>
      <c r="G67" s="96"/>
      <c r="I67" s="96"/>
      <c r="J67" s="96"/>
      <c r="K67" s="96"/>
      <c r="L67" s="96"/>
      <c r="M67" s="96"/>
      <c r="N67" s="96"/>
      <c r="O67" s="96"/>
      <c r="P67" s="96"/>
      <c r="Q67" s="96"/>
    </row>
    <row r="68" spans="1:17" ht="18" thickBot="1" x14ac:dyDescent="0.35">
      <c r="A68" s="13" t="s">
        <v>33</v>
      </c>
      <c r="B68" s="14">
        <v>360</v>
      </c>
      <c r="C68" s="15">
        <f t="shared" si="5"/>
        <v>2.7349388437286334E-2</v>
      </c>
      <c r="E68" s="223" t="s">
        <v>57</v>
      </c>
      <c r="F68" s="224"/>
      <c r="G68" s="225"/>
      <c r="H68" s="50"/>
      <c r="L68" s="96"/>
    </row>
    <row r="69" spans="1:17" ht="15.75" thickBot="1" x14ac:dyDescent="0.3">
      <c r="A69" s="53" t="s">
        <v>5</v>
      </c>
      <c r="B69" s="3">
        <f>SUM(B58:B68)</f>
        <v>13163</v>
      </c>
      <c r="C69" s="2"/>
      <c r="E69" s="12" t="s">
        <v>6</v>
      </c>
      <c r="F69" s="4" t="s">
        <v>7</v>
      </c>
      <c r="G69" s="11" t="s">
        <v>2</v>
      </c>
      <c r="H69" s="50"/>
      <c r="L69" s="96"/>
    </row>
    <row r="70" spans="1:17" x14ac:dyDescent="0.25">
      <c r="E70" s="52" t="s">
        <v>36</v>
      </c>
      <c r="F70" s="6">
        <v>1069</v>
      </c>
      <c r="G70" s="5">
        <f t="shared" ref="G70:G75" si="7">F70/$F$76</f>
        <v>0.22939914163090128</v>
      </c>
      <c r="H70" s="50"/>
      <c r="L70" s="96"/>
    </row>
    <row r="71" spans="1:17" x14ac:dyDescent="0.25">
      <c r="E71" s="52" t="s">
        <v>37</v>
      </c>
      <c r="F71" s="6">
        <v>1449</v>
      </c>
      <c r="G71" s="5">
        <f t="shared" si="7"/>
        <v>0.31094420600858369</v>
      </c>
      <c r="H71" s="50"/>
      <c r="L71" s="96"/>
    </row>
    <row r="72" spans="1:17" x14ac:dyDescent="0.25">
      <c r="E72" s="52" t="s">
        <v>38</v>
      </c>
      <c r="F72" s="6">
        <v>705</v>
      </c>
      <c r="G72" s="5">
        <f t="shared" si="7"/>
        <v>0.15128755364806867</v>
      </c>
      <c r="H72" s="50"/>
      <c r="L72" s="96"/>
    </row>
    <row r="73" spans="1:17" x14ac:dyDescent="0.25">
      <c r="E73" s="52" t="s">
        <v>39</v>
      </c>
      <c r="F73" s="6">
        <v>688</v>
      </c>
      <c r="G73" s="5">
        <f t="shared" si="7"/>
        <v>0.14763948497854076</v>
      </c>
      <c r="H73" s="50"/>
      <c r="L73" s="96"/>
    </row>
    <row r="74" spans="1:17" x14ac:dyDescent="0.25">
      <c r="E74" s="52" t="s">
        <v>40</v>
      </c>
      <c r="F74" s="6">
        <v>334</v>
      </c>
      <c r="G74" s="5">
        <f t="shared" si="7"/>
        <v>7.1673819742489264E-2</v>
      </c>
      <c r="H74" s="50"/>
      <c r="L74" s="96"/>
    </row>
    <row r="75" spans="1:17" x14ac:dyDescent="0.25">
      <c r="E75" s="13" t="s">
        <v>8</v>
      </c>
      <c r="F75" s="14">
        <v>415</v>
      </c>
      <c r="G75" s="15">
        <f t="shared" si="7"/>
        <v>8.9055793991416304E-2</v>
      </c>
      <c r="H75" s="50"/>
      <c r="L75" s="96"/>
    </row>
    <row r="76" spans="1:17" ht="15.75" thickBot="1" x14ac:dyDescent="0.3">
      <c r="E76" s="53" t="s">
        <v>5</v>
      </c>
      <c r="F76" s="3">
        <f>SUM(F70:F75)</f>
        <v>4660</v>
      </c>
      <c r="G76" s="2"/>
      <c r="H76" s="50"/>
      <c r="L76" s="96"/>
    </row>
    <row r="77" spans="1:17" ht="15.75" thickBot="1" x14ac:dyDescent="0.3">
      <c r="H77" s="50"/>
      <c r="L77" s="96"/>
    </row>
    <row r="78" spans="1:17" ht="18" thickBot="1" x14ac:dyDescent="0.35">
      <c r="E78" s="223" t="s">
        <v>59</v>
      </c>
      <c r="F78" s="224"/>
      <c r="G78" s="225"/>
      <c r="H78" s="50"/>
      <c r="L78" s="96"/>
    </row>
    <row r="79" spans="1:17" x14ac:dyDescent="0.25">
      <c r="E79" s="12" t="s">
        <v>6</v>
      </c>
      <c r="F79" s="4" t="s">
        <v>7</v>
      </c>
      <c r="G79" s="11" t="s">
        <v>2</v>
      </c>
      <c r="H79" s="50"/>
      <c r="L79" s="96"/>
    </row>
    <row r="80" spans="1:17" x14ac:dyDescent="0.25">
      <c r="E80" s="52" t="s">
        <v>36</v>
      </c>
      <c r="F80" s="6">
        <f>F70</f>
        <v>1069</v>
      </c>
      <c r="G80" s="5">
        <f>F80/$F$82</f>
        <v>0.42454328832406674</v>
      </c>
      <c r="H80" s="50"/>
      <c r="L80" s="96"/>
    </row>
    <row r="81" spans="5:23" x14ac:dyDescent="0.25">
      <c r="E81" s="13" t="s">
        <v>37</v>
      </c>
      <c r="F81" s="14">
        <f>F71</f>
        <v>1449</v>
      </c>
      <c r="G81" s="15">
        <f>F81/$F$82</f>
        <v>0.57545671167593326</v>
      </c>
      <c r="H81" s="50"/>
      <c r="L81" s="96"/>
    </row>
    <row r="82" spans="5:23" ht="31.5" customHeight="1" thickBot="1" x14ac:dyDescent="0.3">
      <c r="E82" s="53" t="s">
        <v>5</v>
      </c>
      <c r="F82" s="3">
        <f>SUM(F80:F81)</f>
        <v>2518</v>
      </c>
      <c r="G82" s="2"/>
      <c r="H82" s="50"/>
      <c r="L82" s="96"/>
    </row>
    <row r="83" spans="5:23" x14ac:dyDescent="0.25">
      <c r="H83" s="50"/>
      <c r="L83" s="96"/>
    </row>
    <row r="92" spans="5:23" x14ac:dyDescent="0.25">
      <c r="H92" s="50"/>
      <c r="N92" s="96"/>
      <c r="O92" s="96"/>
      <c r="P92" s="96"/>
      <c r="Q92" s="96"/>
      <c r="R92" s="96"/>
      <c r="S92" s="96"/>
      <c r="T92" s="96"/>
      <c r="U92" s="96"/>
      <c r="V92" s="96"/>
      <c r="W92" s="96"/>
    </row>
    <row r="93" spans="5:23" x14ac:dyDescent="0.25">
      <c r="H93" s="50"/>
      <c r="N93" s="96"/>
      <c r="O93" s="96"/>
      <c r="P93" s="96"/>
      <c r="Q93" s="96"/>
      <c r="R93" s="96"/>
      <c r="S93" s="96"/>
      <c r="T93" s="96"/>
      <c r="U93" s="96"/>
      <c r="V93" s="96"/>
      <c r="W93" s="96"/>
    </row>
    <row r="94" spans="5:23" x14ac:dyDescent="0.25">
      <c r="H94" s="50"/>
      <c r="N94" s="96"/>
      <c r="O94" s="96"/>
      <c r="P94" s="96"/>
      <c r="Q94" s="96"/>
      <c r="R94" s="96"/>
      <c r="S94" s="96"/>
      <c r="T94" s="96"/>
      <c r="U94" s="96"/>
      <c r="V94" s="96"/>
      <c r="W94" s="96"/>
    </row>
    <row r="95" spans="5:23" x14ac:dyDescent="0.25">
      <c r="H95" s="50"/>
    </row>
    <row r="96" spans="5:23" x14ac:dyDescent="0.25">
      <c r="H96" s="50"/>
    </row>
    <row r="97" spans="8:15" x14ac:dyDescent="0.25">
      <c r="H97" s="50"/>
    </row>
    <row r="98" spans="8:15" x14ac:dyDescent="0.25">
      <c r="H98" s="50"/>
    </row>
    <row r="99" spans="8:15" x14ac:dyDescent="0.25">
      <c r="H99" s="50"/>
    </row>
    <row r="100" spans="8:15" x14ac:dyDescent="0.25">
      <c r="H100" s="50"/>
    </row>
    <row r="101" spans="8:15" x14ac:dyDescent="0.25">
      <c r="H101" s="50"/>
    </row>
    <row r="102" spans="8:15" x14ac:dyDescent="0.25">
      <c r="H102" s="50"/>
    </row>
    <row r="103" spans="8:15" x14ac:dyDescent="0.25">
      <c r="H103" s="50"/>
    </row>
    <row r="104" spans="8:15" x14ac:dyDescent="0.25">
      <c r="H104" s="50"/>
    </row>
    <row r="105" spans="8:15" x14ac:dyDescent="0.25">
      <c r="H105" s="50"/>
    </row>
    <row r="106" spans="8:15" x14ac:dyDescent="0.25">
      <c r="H106" s="50"/>
    </row>
    <row r="107" spans="8:15" x14ac:dyDescent="0.25">
      <c r="H107" s="50"/>
    </row>
    <row r="108" spans="8:15" x14ac:dyDescent="0.25">
      <c r="H108" s="50"/>
    </row>
    <row r="109" spans="8:15" x14ac:dyDescent="0.25">
      <c r="H109" s="50"/>
    </row>
    <row r="110" spans="8:15" x14ac:dyDescent="0.25">
      <c r="H110" s="50"/>
    </row>
    <row r="111" spans="8:15" x14ac:dyDescent="0.25">
      <c r="H111" s="50"/>
    </row>
    <row r="112" spans="8:15" x14ac:dyDescent="0.25">
      <c r="H112" s="50"/>
      <c r="N112" s="96"/>
      <c r="O112" s="96"/>
    </row>
    <row r="113" spans="8:15" x14ac:dyDescent="0.25">
      <c r="H113" s="50"/>
      <c r="N113" s="96"/>
      <c r="O113" s="96"/>
    </row>
    <row r="114" spans="8:15" ht="32.25" customHeight="1" x14ac:dyDescent="0.25">
      <c r="H114" s="50"/>
    </row>
    <row r="115" spans="8:15" x14ac:dyDescent="0.25">
      <c r="H115" s="50"/>
    </row>
    <row r="116" spans="8:15" x14ac:dyDescent="0.25">
      <c r="H116" s="50"/>
    </row>
    <row r="117" spans="8:15" x14ac:dyDescent="0.25">
      <c r="H117" s="50"/>
    </row>
    <row r="118" spans="8:15" x14ac:dyDescent="0.25">
      <c r="H118" s="50"/>
    </row>
    <row r="119" spans="8:15" x14ac:dyDescent="0.25">
      <c r="H119" s="50"/>
    </row>
    <row r="120" spans="8:15" x14ac:dyDescent="0.25">
      <c r="H120" s="50"/>
    </row>
    <row r="121" spans="8:15" x14ac:dyDescent="0.25">
      <c r="H121" s="50"/>
    </row>
    <row r="122" spans="8:15" x14ac:dyDescent="0.25">
      <c r="H122" s="50"/>
    </row>
    <row r="123" spans="8:15" x14ac:dyDescent="0.25">
      <c r="H123" s="50"/>
    </row>
    <row r="124" spans="8:15" ht="33.75" customHeight="1" x14ac:dyDescent="0.25">
      <c r="H124" s="50"/>
    </row>
    <row r="125" spans="8:15" x14ac:dyDescent="0.25">
      <c r="H125" s="50"/>
    </row>
    <row r="126" spans="8:15" x14ac:dyDescent="0.25">
      <c r="H126" s="50"/>
    </row>
    <row r="127" spans="8:15" x14ac:dyDescent="0.25">
      <c r="H127" s="50"/>
    </row>
    <row r="128" spans="8:15" x14ac:dyDescent="0.25">
      <c r="H128" s="50"/>
    </row>
    <row r="129" spans="1:8" ht="15.75" thickBot="1" x14ac:dyDescent="0.3">
      <c r="H129" s="50"/>
    </row>
    <row r="130" spans="1:8" ht="32.25" customHeight="1" thickBot="1" x14ac:dyDescent="0.35">
      <c r="A130" s="223" t="s">
        <v>60</v>
      </c>
      <c r="B130" s="224"/>
      <c r="C130" s="225"/>
    </row>
    <row r="131" spans="1:8" x14ac:dyDescent="0.25">
      <c r="A131" s="12" t="s">
        <v>12</v>
      </c>
      <c r="B131" s="4" t="s">
        <v>1</v>
      </c>
      <c r="C131" s="11" t="s">
        <v>2</v>
      </c>
    </row>
    <row r="132" spans="1:8" x14ac:dyDescent="0.25">
      <c r="A132" s="52" t="s">
        <v>13</v>
      </c>
      <c r="B132" s="6">
        <v>3323</v>
      </c>
      <c r="C132" s="5">
        <f t="shared" ref="C132:C142" si="8">B132/$B$143</f>
        <v>0.71309012875536482</v>
      </c>
    </row>
    <row r="133" spans="1:8" x14ac:dyDescent="0.25">
      <c r="A133" s="52" t="s">
        <v>14</v>
      </c>
      <c r="B133" s="6">
        <v>355</v>
      </c>
      <c r="C133" s="5">
        <f t="shared" si="8"/>
        <v>7.6180257510729613E-2</v>
      </c>
    </row>
    <row r="134" spans="1:8" x14ac:dyDescent="0.25">
      <c r="A134" s="52" t="s">
        <v>23</v>
      </c>
      <c r="B134" s="6">
        <v>333</v>
      </c>
      <c r="C134" s="5">
        <f t="shared" si="8"/>
        <v>7.1459227467811165E-2</v>
      </c>
    </row>
    <row r="135" spans="1:8" x14ac:dyDescent="0.25">
      <c r="A135" s="52" t="s">
        <v>20</v>
      </c>
      <c r="B135" s="6">
        <v>130</v>
      </c>
      <c r="C135" s="5">
        <f t="shared" si="8"/>
        <v>2.7896995708154508E-2</v>
      </c>
    </row>
    <row r="136" spans="1:8" x14ac:dyDescent="0.25">
      <c r="A136" s="52" t="s">
        <v>17</v>
      </c>
      <c r="B136" s="6">
        <v>116</v>
      </c>
      <c r="C136" s="5">
        <f t="shared" si="8"/>
        <v>2.4892703862660945E-2</v>
      </c>
    </row>
    <row r="137" spans="1:8" x14ac:dyDescent="0.25">
      <c r="A137" s="52" t="s">
        <v>19</v>
      </c>
      <c r="B137" s="6">
        <v>81</v>
      </c>
      <c r="C137" s="5">
        <f t="shared" si="8"/>
        <v>1.738197424892704E-2</v>
      </c>
    </row>
    <row r="138" spans="1:8" x14ac:dyDescent="0.25">
      <c r="A138" s="52" t="s">
        <v>15</v>
      </c>
      <c r="B138" s="6">
        <v>68</v>
      </c>
      <c r="C138" s="5">
        <f t="shared" si="8"/>
        <v>1.4592274678111588E-2</v>
      </c>
    </row>
    <row r="139" spans="1:8" x14ac:dyDescent="0.25">
      <c r="A139" s="52" t="s">
        <v>238</v>
      </c>
      <c r="B139" s="6">
        <v>61</v>
      </c>
      <c r="C139" s="5">
        <f t="shared" si="8"/>
        <v>1.3090128755364807E-2</v>
      </c>
    </row>
    <row r="140" spans="1:8" x14ac:dyDescent="0.25">
      <c r="A140" s="52" t="s">
        <v>28</v>
      </c>
      <c r="B140" s="6">
        <v>35</v>
      </c>
      <c r="C140" s="5">
        <f t="shared" si="8"/>
        <v>7.5107296137339056E-3</v>
      </c>
    </row>
    <row r="141" spans="1:8" x14ac:dyDescent="0.25">
      <c r="A141" s="52" t="s">
        <v>24</v>
      </c>
      <c r="B141" s="6">
        <v>35</v>
      </c>
      <c r="C141" s="5">
        <f t="shared" si="8"/>
        <v>7.5107296137339056E-3</v>
      </c>
    </row>
    <row r="142" spans="1:8" x14ac:dyDescent="0.25">
      <c r="A142" s="13" t="s">
        <v>33</v>
      </c>
      <c r="B142" s="14">
        <v>123</v>
      </c>
      <c r="C142" s="15">
        <f t="shared" si="8"/>
        <v>2.6394849785407726E-2</v>
      </c>
    </row>
    <row r="143" spans="1:8" ht="15.75" thickBot="1" x14ac:dyDescent="0.3">
      <c r="A143" s="53" t="s">
        <v>5</v>
      </c>
      <c r="B143" s="3">
        <f>SUM(B132:B142)</f>
        <v>4660</v>
      </c>
      <c r="C143" s="2"/>
    </row>
    <row r="144" spans="1:8" x14ac:dyDescent="0.25">
      <c r="A144" s="123" t="s">
        <v>251</v>
      </c>
      <c r="B144" s="96"/>
      <c r="C144" s="96"/>
      <c r="D144" s="96"/>
      <c r="E144" s="96"/>
    </row>
    <row r="145" spans="1:3" ht="15.75" thickBot="1" x14ac:dyDescent="0.3"/>
    <row r="146" spans="1:3" ht="33.75" customHeight="1" thickBot="1" x14ac:dyDescent="0.35">
      <c r="A146" s="223" t="s">
        <v>61</v>
      </c>
      <c r="B146" s="224"/>
      <c r="C146" s="225"/>
    </row>
    <row r="147" spans="1:3" x14ac:dyDescent="0.25">
      <c r="A147" s="12" t="s">
        <v>12</v>
      </c>
      <c r="B147" s="4" t="s">
        <v>1</v>
      </c>
      <c r="C147" s="11" t="s">
        <v>2</v>
      </c>
    </row>
    <row r="148" spans="1:3" x14ac:dyDescent="0.25">
      <c r="A148" s="52" t="s">
        <v>13</v>
      </c>
      <c r="B148" s="6">
        <v>1713</v>
      </c>
      <c r="C148" s="5">
        <f t="shared" ref="C148:C158" si="9">B148/$B$159</f>
        <v>0.68030182684670371</v>
      </c>
    </row>
    <row r="149" spans="1:3" x14ac:dyDescent="0.25">
      <c r="A149" s="52" t="s">
        <v>14</v>
      </c>
      <c r="B149" s="6">
        <v>219</v>
      </c>
      <c r="C149" s="5">
        <f t="shared" si="9"/>
        <v>8.6973788721207312E-2</v>
      </c>
    </row>
    <row r="150" spans="1:3" x14ac:dyDescent="0.25">
      <c r="A150" s="52" t="s">
        <v>23</v>
      </c>
      <c r="B150" s="6">
        <v>188</v>
      </c>
      <c r="C150" s="5">
        <f t="shared" si="9"/>
        <v>7.4662430500397142E-2</v>
      </c>
    </row>
    <row r="151" spans="1:3" x14ac:dyDescent="0.25">
      <c r="A151" s="52" t="s">
        <v>17</v>
      </c>
      <c r="B151" s="6">
        <v>91</v>
      </c>
      <c r="C151" s="5">
        <f t="shared" si="9"/>
        <v>3.6139793486894362E-2</v>
      </c>
    </row>
    <row r="152" spans="1:3" x14ac:dyDescent="0.25">
      <c r="A152" s="52" t="s">
        <v>20</v>
      </c>
      <c r="B152" s="6">
        <v>65</v>
      </c>
      <c r="C152" s="5">
        <f t="shared" si="9"/>
        <v>2.5814138204924543E-2</v>
      </c>
    </row>
    <row r="153" spans="1:3" x14ac:dyDescent="0.25">
      <c r="A153" s="52" t="s">
        <v>19</v>
      </c>
      <c r="B153" s="6">
        <v>62</v>
      </c>
      <c r="C153" s="5">
        <f t="shared" si="9"/>
        <v>2.4622716441620333E-2</v>
      </c>
    </row>
    <row r="154" spans="1:3" x14ac:dyDescent="0.25">
      <c r="A154" s="52" t="s">
        <v>238</v>
      </c>
      <c r="B154" s="6">
        <v>61</v>
      </c>
      <c r="C154" s="5">
        <f t="shared" si="9"/>
        <v>2.4225575853852262E-2</v>
      </c>
    </row>
    <row r="155" spans="1:3" x14ac:dyDescent="0.25">
      <c r="A155" s="52" t="s">
        <v>28</v>
      </c>
      <c r="B155" s="6">
        <v>35</v>
      </c>
      <c r="C155" s="5">
        <f t="shared" si="9"/>
        <v>1.3899920571882446E-2</v>
      </c>
    </row>
    <row r="156" spans="1:3" x14ac:dyDescent="0.25">
      <c r="A156" s="52" t="s">
        <v>66</v>
      </c>
      <c r="B156" s="6">
        <v>27</v>
      </c>
      <c r="C156" s="5">
        <f t="shared" si="9"/>
        <v>1.0722795869737888E-2</v>
      </c>
    </row>
    <row r="157" spans="1:3" x14ac:dyDescent="0.25">
      <c r="A157" s="52" t="s">
        <v>241</v>
      </c>
      <c r="B157" s="6">
        <v>26</v>
      </c>
      <c r="C157" s="5">
        <f t="shared" si="9"/>
        <v>1.0325655281969817E-2</v>
      </c>
    </row>
    <row r="158" spans="1:3" x14ac:dyDescent="0.25">
      <c r="A158" s="13" t="s">
        <v>33</v>
      </c>
      <c r="B158" s="14">
        <v>31</v>
      </c>
      <c r="C158" s="15">
        <f t="shared" si="9"/>
        <v>1.2311358220810167E-2</v>
      </c>
    </row>
    <row r="159" spans="1:3" ht="15.75" thickBot="1" x14ac:dyDescent="0.3">
      <c r="A159" s="53" t="s">
        <v>5</v>
      </c>
      <c r="B159" s="3">
        <f>SUM(B148:B158)</f>
        <v>2518</v>
      </c>
      <c r="C159" s="2"/>
    </row>
    <row r="161" spans="1:9" x14ac:dyDescent="0.25">
      <c r="A161" s="96" t="s">
        <v>252</v>
      </c>
      <c r="B161" s="96"/>
      <c r="C161" s="96"/>
      <c r="D161" s="96"/>
      <c r="E161" s="96"/>
      <c r="F161" s="96"/>
      <c r="G161" s="96"/>
      <c r="I161" s="96"/>
    </row>
    <row r="162" spans="1:9" x14ac:dyDescent="0.25">
      <c r="A162" s="96"/>
      <c r="B162" s="96"/>
      <c r="C162" s="96"/>
      <c r="D162" s="96"/>
      <c r="E162" s="96"/>
      <c r="F162" s="96"/>
      <c r="G162" s="96"/>
      <c r="I162" s="96"/>
    </row>
  </sheetData>
  <mergeCells count="17">
    <mergeCell ref="A1:F1"/>
    <mergeCell ref="A5:C5"/>
    <mergeCell ref="I5:J5"/>
    <mergeCell ref="A12:C12"/>
    <mergeCell ref="A24:C24"/>
    <mergeCell ref="E12:G12"/>
    <mergeCell ref="A35:C35"/>
    <mergeCell ref="A146:C146"/>
    <mergeCell ref="A41:C41"/>
    <mergeCell ref="A56:C56"/>
    <mergeCell ref="E25:G25"/>
    <mergeCell ref="E36:G36"/>
    <mergeCell ref="E50:G50"/>
    <mergeCell ref="E57:G57"/>
    <mergeCell ref="E68:G68"/>
    <mergeCell ref="E78:G78"/>
    <mergeCell ref="A130:C13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3"/>
  <sheetViews>
    <sheetView topLeftCell="A4" workbookViewId="0">
      <selection activeCell="A56" sqref="A56:C69"/>
    </sheetView>
  </sheetViews>
  <sheetFormatPr defaultColWidth="9.140625" defaultRowHeight="15" x14ac:dyDescent="0.25"/>
  <cols>
    <col min="1" max="1" width="26.7109375" style="55" customWidth="1"/>
    <col min="2" max="2" width="10.7109375" style="55" bestFit="1" customWidth="1"/>
    <col min="3" max="3" width="7.7109375" style="55" customWidth="1"/>
    <col min="4" max="4" width="9.140625" style="55"/>
    <col min="5" max="5" width="33.7109375" style="55" bestFit="1" customWidth="1"/>
    <col min="6" max="6" width="18.42578125" style="55" bestFit="1" customWidth="1"/>
    <col min="7" max="7" width="15.42578125" style="55" customWidth="1"/>
    <col min="8" max="8" width="9.140625" style="55"/>
    <col min="9" max="9" width="12.28515625" style="55" bestFit="1" customWidth="1"/>
    <col min="10" max="16384" width="9.140625" style="55"/>
  </cols>
  <sheetData>
    <row r="1" spans="1:10" ht="21" x14ac:dyDescent="0.35">
      <c r="A1" s="226" t="s">
        <v>157</v>
      </c>
      <c r="B1" s="226"/>
      <c r="C1" s="226"/>
      <c r="D1" s="226"/>
      <c r="E1" s="226"/>
      <c r="F1" s="226"/>
    </row>
    <row r="2" spans="1:10" s="96" customFormat="1" x14ac:dyDescent="0.25">
      <c r="A2" s="117" t="s">
        <v>245</v>
      </c>
    </row>
    <row r="3" spans="1:10" s="96" customFormat="1" x14ac:dyDescent="0.25">
      <c r="A3" s="96" t="s">
        <v>246</v>
      </c>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158</v>
      </c>
      <c r="J6" s="59"/>
    </row>
    <row r="7" spans="1:10" x14ac:dyDescent="0.25">
      <c r="A7" s="57" t="s">
        <v>3</v>
      </c>
      <c r="B7" s="6">
        <v>86765</v>
      </c>
      <c r="C7" s="5">
        <f>B7/$B$9</f>
        <v>0.7995153056523101</v>
      </c>
      <c r="I7" s="57" t="s">
        <v>159</v>
      </c>
      <c r="J7" s="59"/>
    </row>
    <row r="8" spans="1:10" x14ac:dyDescent="0.25">
      <c r="A8" s="13" t="s">
        <v>4</v>
      </c>
      <c r="B8" s="14">
        <v>21757</v>
      </c>
      <c r="C8" s="15">
        <f>B8/$B$9</f>
        <v>0.20048469434768987</v>
      </c>
      <c r="I8" s="57"/>
      <c r="J8" s="59"/>
    </row>
    <row r="9" spans="1:10" ht="15.75" thickBot="1" x14ac:dyDescent="0.3">
      <c r="A9" s="58" t="s">
        <v>5</v>
      </c>
      <c r="B9" s="3">
        <f>SUM(B7:B8)</f>
        <v>108522</v>
      </c>
      <c r="C9" s="2"/>
      <c r="I9" s="57"/>
      <c r="J9" s="59"/>
    </row>
    <row r="10" spans="1:10" x14ac:dyDescent="0.25">
      <c r="A10" s="96" t="s">
        <v>271</v>
      </c>
      <c r="B10" s="137"/>
      <c r="C10" s="137"/>
      <c r="D10" s="96"/>
      <c r="I10" s="57"/>
      <c r="J10" s="59"/>
    </row>
    <row r="11" spans="1:10" ht="15.75" thickBot="1" x14ac:dyDescent="0.3">
      <c r="A11" s="96"/>
      <c r="B11" s="137"/>
      <c r="C11" s="137"/>
      <c r="D11" s="96"/>
      <c r="I11" s="57"/>
      <c r="J11" s="59"/>
    </row>
    <row r="12" spans="1:10" ht="18" thickBot="1" x14ac:dyDescent="0.35">
      <c r="A12" s="227" t="s">
        <v>35</v>
      </c>
      <c r="B12" s="228"/>
      <c r="C12" s="229"/>
      <c r="E12" s="264" t="s">
        <v>262</v>
      </c>
      <c r="F12" s="265"/>
      <c r="G12" s="266"/>
      <c r="I12" s="57"/>
      <c r="J12" s="59"/>
    </row>
    <row r="13" spans="1:10" x14ac:dyDescent="0.25">
      <c r="A13" s="12" t="s">
        <v>6</v>
      </c>
      <c r="B13" s="4" t="s">
        <v>7</v>
      </c>
      <c r="C13" s="11" t="s">
        <v>2</v>
      </c>
      <c r="E13" s="12" t="s">
        <v>0</v>
      </c>
      <c r="F13" s="4" t="s">
        <v>1</v>
      </c>
      <c r="G13" s="11" t="s">
        <v>2</v>
      </c>
      <c r="I13" s="57"/>
      <c r="J13" s="59"/>
    </row>
    <row r="14" spans="1:10" x14ac:dyDescent="0.25">
      <c r="A14" s="57" t="s">
        <v>36</v>
      </c>
      <c r="B14" s="6">
        <v>12172</v>
      </c>
      <c r="C14" s="5">
        <f>B14/$B$21</f>
        <v>0.11216158935515379</v>
      </c>
      <c r="E14" s="98" t="s">
        <v>3</v>
      </c>
      <c r="F14" s="6">
        <v>8178</v>
      </c>
      <c r="G14" s="5">
        <v>0.67200000000000004</v>
      </c>
      <c r="I14" s="57"/>
      <c r="J14" s="59"/>
    </row>
    <row r="15" spans="1:10" x14ac:dyDescent="0.25">
      <c r="A15" s="57" t="s">
        <v>37</v>
      </c>
      <c r="B15" s="6">
        <v>16694</v>
      </c>
      <c r="C15" s="5">
        <f t="shared" ref="C15:C20" si="0">B15/$B$21</f>
        <v>0.15383055970218021</v>
      </c>
      <c r="E15" s="13" t="s">
        <v>4</v>
      </c>
      <c r="F15" s="14">
        <v>3994</v>
      </c>
      <c r="G15" s="15">
        <v>0.32800000000000001</v>
      </c>
      <c r="I15" s="57"/>
      <c r="J15" s="59"/>
    </row>
    <row r="16" spans="1:10" ht="15.75" thickBot="1" x14ac:dyDescent="0.3">
      <c r="A16" s="57" t="s">
        <v>38</v>
      </c>
      <c r="B16" s="6">
        <v>18567</v>
      </c>
      <c r="C16" s="5">
        <f t="shared" si="0"/>
        <v>0.1710897329573727</v>
      </c>
      <c r="E16" s="99" t="s">
        <v>5</v>
      </c>
      <c r="F16" s="3">
        <v>12172</v>
      </c>
      <c r="G16" s="115"/>
      <c r="I16" s="57"/>
      <c r="J16" s="59"/>
    </row>
    <row r="17" spans="1:10" ht="15.75" thickBot="1" x14ac:dyDescent="0.3">
      <c r="A17" s="57" t="s">
        <v>39</v>
      </c>
      <c r="B17" s="6">
        <v>13489</v>
      </c>
      <c r="C17" s="5">
        <f t="shared" si="0"/>
        <v>0.12429737749027847</v>
      </c>
      <c r="E17" s="96"/>
      <c r="F17" s="96"/>
      <c r="G17" s="96"/>
      <c r="I17" s="57"/>
      <c r="J17" s="59"/>
    </row>
    <row r="18" spans="1:10" ht="18" thickBot="1" x14ac:dyDescent="0.35">
      <c r="A18" s="57" t="s">
        <v>40</v>
      </c>
      <c r="B18" s="6">
        <v>12065</v>
      </c>
      <c r="C18" s="5">
        <f t="shared" si="0"/>
        <v>0.11117561416118391</v>
      </c>
      <c r="E18" s="227" t="s">
        <v>260</v>
      </c>
      <c r="F18" s="228"/>
      <c r="G18" s="229"/>
      <c r="I18" s="57"/>
      <c r="J18" s="59"/>
    </row>
    <row r="19" spans="1:10" x14ac:dyDescent="0.25">
      <c r="A19" s="57" t="s">
        <v>8</v>
      </c>
      <c r="B19" s="6">
        <v>33354</v>
      </c>
      <c r="C19" s="5">
        <f t="shared" si="0"/>
        <v>0.30734781887543539</v>
      </c>
      <c r="E19" s="12" t="s">
        <v>0</v>
      </c>
      <c r="F19" s="4" t="s">
        <v>1</v>
      </c>
      <c r="G19" s="11" t="s">
        <v>2</v>
      </c>
      <c r="I19" s="57"/>
      <c r="J19" s="59"/>
    </row>
    <row r="20" spans="1:10" x14ac:dyDescent="0.25">
      <c r="A20" s="13" t="s">
        <v>9</v>
      </c>
      <c r="B20" s="14">
        <v>2181</v>
      </c>
      <c r="C20" s="15">
        <f t="shared" si="0"/>
        <v>2.0097307458395532E-2</v>
      </c>
      <c r="E20" s="98" t="s">
        <v>3</v>
      </c>
      <c r="F20" s="6">
        <v>11513</v>
      </c>
      <c r="G20" s="5">
        <v>0.69</v>
      </c>
      <c r="I20" s="57"/>
      <c r="J20" s="59"/>
    </row>
    <row r="21" spans="1:10" ht="15.75" thickBot="1" x14ac:dyDescent="0.3">
      <c r="A21" s="58" t="s">
        <v>5</v>
      </c>
      <c r="B21" s="3">
        <f>SUM(B14:B20)</f>
        <v>108522</v>
      </c>
      <c r="C21" s="2"/>
      <c r="D21" s="96"/>
      <c r="E21" s="13" t="s">
        <v>4</v>
      </c>
      <c r="F21" s="14">
        <v>5181</v>
      </c>
      <c r="G21" s="15">
        <v>0.31</v>
      </c>
      <c r="I21" s="57"/>
      <c r="J21" s="59"/>
    </row>
    <row r="22" spans="1:10" ht="15.75" thickBot="1" x14ac:dyDescent="0.3">
      <c r="A22" s="96" t="s">
        <v>271</v>
      </c>
      <c r="B22" s="137"/>
      <c r="C22" s="137"/>
      <c r="D22" s="96"/>
      <c r="E22" s="99" t="s">
        <v>5</v>
      </c>
      <c r="F22" s="3">
        <v>16694</v>
      </c>
      <c r="G22" s="2"/>
      <c r="I22" s="57"/>
      <c r="J22" s="59"/>
    </row>
    <row r="23" spans="1:10" s="96" customFormat="1" ht="15.75" thickBot="1" x14ac:dyDescent="0.3">
      <c r="B23" s="137"/>
      <c r="C23" s="137"/>
      <c r="E23" s="55"/>
      <c r="F23" s="55"/>
      <c r="G23" s="55"/>
      <c r="I23" s="98"/>
      <c r="J23" s="100"/>
    </row>
    <row r="24" spans="1:10" ht="18" thickBot="1" x14ac:dyDescent="0.35">
      <c r="A24" s="227" t="s">
        <v>10</v>
      </c>
      <c r="B24" s="228"/>
      <c r="C24" s="229"/>
      <c r="I24" s="57"/>
      <c r="J24" s="59"/>
    </row>
    <row r="25" spans="1:10" ht="18" thickBot="1" x14ac:dyDescent="0.35">
      <c r="A25" s="12" t="s">
        <v>6</v>
      </c>
      <c r="B25" s="4" t="s">
        <v>7</v>
      </c>
      <c r="C25" s="11" t="s">
        <v>2</v>
      </c>
      <c r="E25" s="227" t="s">
        <v>44</v>
      </c>
      <c r="F25" s="228"/>
      <c r="G25" s="229"/>
    </row>
    <row r="26" spans="1:10" x14ac:dyDescent="0.25">
      <c r="A26" s="57" t="s">
        <v>36</v>
      </c>
      <c r="B26" s="6">
        <v>3994</v>
      </c>
      <c r="C26" s="5">
        <f>B26/$B$33</f>
        <v>0.18357310290940845</v>
      </c>
      <c r="E26" s="12" t="s">
        <v>45</v>
      </c>
      <c r="F26" s="4" t="s">
        <v>7</v>
      </c>
      <c r="G26" s="11" t="s">
        <v>2</v>
      </c>
    </row>
    <row r="27" spans="1:10" x14ac:dyDescent="0.25">
      <c r="A27" s="57" t="s">
        <v>37</v>
      </c>
      <c r="B27" s="6">
        <v>5181</v>
      </c>
      <c r="C27" s="5">
        <f t="shared" ref="C27:C32" si="1">B27/$B$33</f>
        <v>0.23813025692880452</v>
      </c>
      <c r="E27" s="57" t="s">
        <v>46</v>
      </c>
      <c r="F27" s="6">
        <v>989</v>
      </c>
      <c r="G27" s="5">
        <f t="shared" ref="G27:G33" si="2">F27/$F$34</f>
        <v>4.5456634646320722E-2</v>
      </c>
    </row>
    <row r="28" spans="1:10" x14ac:dyDescent="0.25">
      <c r="A28" s="57" t="s">
        <v>38</v>
      </c>
      <c r="B28" s="6">
        <v>5170</v>
      </c>
      <c r="C28" s="5">
        <f t="shared" si="1"/>
        <v>0.23762467251918923</v>
      </c>
      <c r="E28" s="57" t="s">
        <v>47</v>
      </c>
      <c r="F28" s="6">
        <v>2076</v>
      </c>
      <c r="G28" s="5">
        <f t="shared" si="2"/>
        <v>9.5417566760123182E-2</v>
      </c>
    </row>
    <row r="29" spans="1:10" x14ac:dyDescent="0.25">
      <c r="A29" s="57" t="s">
        <v>39</v>
      </c>
      <c r="B29" s="6">
        <v>2637</v>
      </c>
      <c r="C29" s="5">
        <f t="shared" si="1"/>
        <v>0.12120237165050328</v>
      </c>
      <c r="E29" s="57" t="s">
        <v>48</v>
      </c>
      <c r="F29" s="6">
        <v>3694</v>
      </c>
      <c r="G29" s="5">
        <f t="shared" si="2"/>
        <v>0.16978443719262765</v>
      </c>
    </row>
    <row r="30" spans="1:10" x14ac:dyDescent="0.25">
      <c r="A30" s="57" t="s">
        <v>40</v>
      </c>
      <c r="B30" s="6">
        <v>1592</v>
      </c>
      <c r="C30" s="5">
        <f t="shared" si="1"/>
        <v>7.3171852737050139E-2</v>
      </c>
      <c r="E30" s="57" t="s">
        <v>49</v>
      </c>
      <c r="F30" s="6">
        <v>4834</v>
      </c>
      <c r="G30" s="5">
        <f t="shared" si="2"/>
        <v>0.22218136691639473</v>
      </c>
    </row>
    <row r="31" spans="1:10" x14ac:dyDescent="0.25">
      <c r="A31" s="57" t="s">
        <v>8</v>
      </c>
      <c r="B31" s="6">
        <v>3071</v>
      </c>
      <c r="C31" s="5">
        <f t="shared" si="1"/>
        <v>0.14114997472077953</v>
      </c>
      <c r="E31" s="57" t="s">
        <v>50</v>
      </c>
      <c r="F31" s="6">
        <v>4257</v>
      </c>
      <c r="G31" s="5">
        <f t="shared" si="2"/>
        <v>0.19566116652111964</v>
      </c>
    </row>
    <row r="32" spans="1:10" x14ac:dyDescent="0.25">
      <c r="A32" s="13" t="s">
        <v>9</v>
      </c>
      <c r="B32" s="14">
        <v>112</v>
      </c>
      <c r="C32" s="15">
        <f t="shared" si="1"/>
        <v>5.1477685342648342E-3</v>
      </c>
      <c r="E32" s="57" t="s">
        <v>51</v>
      </c>
      <c r="F32" s="6">
        <v>2371</v>
      </c>
      <c r="G32" s="5">
        <f t="shared" si="2"/>
        <v>0.10897642138162431</v>
      </c>
    </row>
    <row r="33" spans="1:31" ht="15.75" thickBot="1" x14ac:dyDescent="0.3">
      <c r="A33" s="58" t="s">
        <v>5</v>
      </c>
      <c r="B33" s="3">
        <f>SUM(B26:B32)</f>
        <v>21757</v>
      </c>
      <c r="C33" s="2"/>
      <c r="E33" s="13" t="s">
        <v>52</v>
      </c>
      <c r="F33" s="14">
        <v>3536</v>
      </c>
      <c r="G33" s="15">
        <f t="shared" si="2"/>
        <v>0.16252240658178976</v>
      </c>
    </row>
    <row r="34" spans="1:31" ht="15.75" thickBot="1" x14ac:dyDescent="0.3">
      <c r="E34" s="58" t="s">
        <v>5</v>
      </c>
      <c r="F34" s="3">
        <f>SUM(F27:F33)</f>
        <v>21757</v>
      </c>
      <c r="G34" s="2"/>
      <c r="Z34" s="96"/>
      <c r="AA34" s="96"/>
      <c r="AB34" s="96"/>
      <c r="AC34" s="96"/>
      <c r="AD34" s="96"/>
      <c r="AE34" s="96"/>
    </row>
    <row r="35" spans="1:31" ht="33" customHeight="1" thickBot="1" x14ac:dyDescent="0.35">
      <c r="A35" s="223" t="s">
        <v>41</v>
      </c>
      <c r="B35" s="224"/>
      <c r="C35" s="225"/>
      <c r="Z35" s="96"/>
      <c r="AA35" s="96"/>
      <c r="AB35" s="96"/>
      <c r="AC35" s="96"/>
      <c r="AD35" s="96"/>
      <c r="AE35" s="96"/>
    </row>
    <row r="36" spans="1:31" ht="18" thickBot="1" x14ac:dyDescent="0.35">
      <c r="A36" s="12" t="s">
        <v>6</v>
      </c>
      <c r="B36" s="4" t="s">
        <v>7</v>
      </c>
      <c r="C36" s="11" t="s">
        <v>2</v>
      </c>
      <c r="E36" s="223" t="s">
        <v>53</v>
      </c>
      <c r="F36" s="224"/>
      <c r="G36" s="225"/>
      <c r="Z36" s="96"/>
      <c r="AA36" s="96"/>
      <c r="AB36" s="96"/>
      <c r="AC36" s="96"/>
      <c r="AD36" s="96"/>
      <c r="AE36" s="96"/>
    </row>
    <row r="37" spans="1:31" x14ac:dyDescent="0.25">
      <c r="A37" s="57" t="s">
        <v>36</v>
      </c>
      <c r="B37" s="6">
        <f>B26</f>
        <v>3994</v>
      </c>
      <c r="C37" s="5">
        <f>B37/$B$39</f>
        <v>0.43531335149863759</v>
      </c>
      <c r="E37" s="12" t="s">
        <v>45</v>
      </c>
      <c r="F37" s="4" t="s">
        <v>7</v>
      </c>
      <c r="G37" s="11" t="s">
        <v>2</v>
      </c>
      <c r="Z37" s="96"/>
      <c r="AA37" s="96"/>
      <c r="AB37" s="96"/>
      <c r="AC37" s="96"/>
      <c r="AD37" s="96"/>
      <c r="AE37" s="96"/>
    </row>
    <row r="38" spans="1:31" x14ac:dyDescent="0.25">
      <c r="A38" s="13" t="s">
        <v>37</v>
      </c>
      <c r="B38" s="14">
        <f>B27</f>
        <v>5181</v>
      </c>
      <c r="C38" s="15">
        <f>B38/$B$39</f>
        <v>0.56468664850136241</v>
      </c>
      <c r="E38" s="57" t="s">
        <v>46</v>
      </c>
      <c r="F38" s="6">
        <v>508</v>
      </c>
      <c r="G38" s="5">
        <f t="shared" ref="G38:G44" si="3">F38/$F$45</f>
        <v>5.536784741144414E-2</v>
      </c>
      <c r="Z38" s="96"/>
      <c r="AA38" s="96"/>
      <c r="AB38" s="96"/>
      <c r="AC38" s="96"/>
      <c r="AD38" s="96"/>
      <c r="AE38" s="96"/>
    </row>
    <row r="39" spans="1:31" ht="15.75" thickBot="1" x14ac:dyDescent="0.3">
      <c r="A39" s="58" t="s">
        <v>5</v>
      </c>
      <c r="B39" s="3">
        <f>SUM(B37:B38)</f>
        <v>9175</v>
      </c>
      <c r="C39" s="2"/>
      <c r="E39" s="57" t="s">
        <v>47</v>
      </c>
      <c r="F39" s="6">
        <v>1139</v>
      </c>
      <c r="G39" s="5">
        <f t="shared" si="3"/>
        <v>0.124141689373297</v>
      </c>
      <c r="Z39" s="96"/>
      <c r="AA39" s="96"/>
      <c r="AB39" s="96"/>
      <c r="AC39" s="96"/>
      <c r="AD39" s="96"/>
      <c r="AE39" s="96"/>
    </row>
    <row r="40" spans="1:31" ht="15.75" thickBot="1" x14ac:dyDescent="0.3">
      <c r="E40" s="57" t="s">
        <v>48</v>
      </c>
      <c r="F40" s="6">
        <v>1500</v>
      </c>
      <c r="G40" s="5">
        <f t="shared" si="3"/>
        <v>0.16348773841961853</v>
      </c>
    </row>
    <row r="41" spans="1:31" ht="18" thickBot="1" x14ac:dyDescent="0.35">
      <c r="A41" s="227" t="s">
        <v>11</v>
      </c>
      <c r="B41" s="228"/>
      <c r="C41" s="229"/>
      <c r="E41" s="57" t="s">
        <v>49</v>
      </c>
      <c r="F41" s="6">
        <v>1715</v>
      </c>
      <c r="G41" s="5">
        <f t="shared" si="3"/>
        <v>0.18692098092643053</v>
      </c>
    </row>
    <row r="42" spans="1:31" x14ac:dyDescent="0.25">
      <c r="A42" s="12" t="s">
        <v>12</v>
      </c>
      <c r="B42" s="4" t="s">
        <v>1</v>
      </c>
      <c r="C42" s="11" t="s">
        <v>2</v>
      </c>
      <c r="E42" s="57" t="s">
        <v>50</v>
      </c>
      <c r="F42" s="6">
        <v>1643</v>
      </c>
      <c r="G42" s="5">
        <f t="shared" si="3"/>
        <v>0.17907356948228884</v>
      </c>
    </row>
    <row r="43" spans="1:31" x14ac:dyDescent="0.25">
      <c r="A43" s="18" t="s">
        <v>14</v>
      </c>
      <c r="B43" s="6">
        <v>3957</v>
      </c>
      <c r="C43" s="5">
        <f t="shared" ref="C43:C53" si="4">B43/$B$54</f>
        <v>0.18187250080433884</v>
      </c>
      <c r="E43" s="57" t="s">
        <v>51</v>
      </c>
      <c r="F43" s="6">
        <v>853</v>
      </c>
      <c r="G43" s="5">
        <f t="shared" si="3"/>
        <v>9.2970027247956402E-2</v>
      </c>
    </row>
    <row r="44" spans="1:31" x14ac:dyDescent="0.25">
      <c r="A44" s="18" t="s">
        <v>15</v>
      </c>
      <c r="B44" s="6">
        <v>3197</v>
      </c>
      <c r="C44" s="5">
        <f t="shared" si="4"/>
        <v>0.14694121432182747</v>
      </c>
      <c r="E44" s="13" t="s">
        <v>52</v>
      </c>
      <c r="F44" s="14">
        <v>1817</v>
      </c>
      <c r="G44" s="15">
        <f t="shared" si="3"/>
        <v>0.19803814713896459</v>
      </c>
      <c r="H44" s="96"/>
      <c r="I44" s="96"/>
      <c r="J44" s="96"/>
      <c r="K44" s="96"/>
    </row>
    <row r="45" spans="1:31" ht="15.75" thickBot="1" x14ac:dyDescent="0.3">
      <c r="A45" s="18" t="s">
        <v>13</v>
      </c>
      <c r="B45" s="6">
        <v>2795</v>
      </c>
      <c r="C45" s="5">
        <f t="shared" si="4"/>
        <v>0.12846440226134118</v>
      </c>
      <c r="E45" s="58" t="s">
        <v>5</v>
      </c>
      <c r="F45" s="3">
        <f>SUM(F38:F44)</f>
        <v>9175</v>
      </c>
      <c r="G45" s="2"/>
      <c r="H45" s="96"/>
      <c r="I45" s="96"/>
      <c r="L45" s="96"/>
      <c r="M45" s="96"/>
      <c r="N45" s="96"/>
      <c r="O45" s="96"/>
      <c r="P45" s="96"/>
      <c r="Q45" s="96"/>
      <c r="R45" s="96"/>
      <c r="S45" s="96"/>
      <c r="T45" s="96"/>
      <c r="U45" s="96"/>
      <c r="V45" s="96"/>
      <c r="W45" s="96"/>
      <c r="X45" s="96"/>
      <c r="Y45" s="96"/>
    </row>
    <row r="46" spans="1:31" x14ac:dyDescent="0.25">
      <c r="A46" s="18" t="s">
        <v>16</v>
      </c>
      <c r="B46" s="6">
        <v>1966</v>
      </c>
      <c r="C46" s="5">
        <f t="shared" si="4"/>
        <v>9.0361722663970218E-2</v>
      </c>
      <c r="E46" s="118" t="s">
        <v>247</v>
      </c>
      <c r="F46" s="96"/>
      <c r="G46" s="96"/>
      <c r="H46" s="96"/>
      <c r="I46" s="96"/>
    </row>
    <row r="47" spans="1:31" x14ac:dyDescent="0.25">
      <c r="A47" s="18" t="s">
        <v>22</v>
      </c>
      <c r="B47" s="6">
        <v>1568</v>
      </c>
      <c r="C47" s="5">
        <f t="shared" si="4"/>
        <v>7.2068759479707686E-2</v>
      </c>
      <c r="E47" s="121" t="s">
        <v>248</v>
      </c>
      <c r="F47" s="96"/>
      <c r="G47" s="96"/>
    </row>
    <row r="48" spans="1:31" x14ac:dyDescent="0.25">
      <c r="A48" s="18" t="s">
        <v>20</v>
      </c>
      <c r="B48" s="6">
        <v>1313</v>
      </c>
      <c r="C48" s="5">
        <f t="shared" si="4"/>
        <v>6.0348393620443995E-2</v>
      </c>
      <c r="E48" s="121" t="s">
        <v>249</v>
      </c>
      <c r="F48" s="96"/>
      <c r="G48" s="96"/>
    </row>
    <row r="49" spans="1:31" ht="15.75" thickBot="1" x14ac:dyDescent="0.3">
      <c r="A49" s="18" t="s">
        <v>17</v>
      </c>
      <c r="B49" s="6">
        <v>1304</v>
      </c>
      <c r="C49" s="5">
        <f t="shared" si="4"/>
        <v>5.9934733648940572E-2</v>
      </c>
    </row>
    <row r="50" spans="1:31" ht="18" thickBot="1" x14ac:dyDescent="0.35">
      <c r="A50" s="18" t="s">
        <v>23</v>
      </c>
      <c r="B50" s="6">
        <v>914</v>
      </c>
      <c r="C50" s="5">
        <f t="shared" si="4"/>
        <v>4.200946821712552E-2</v>
      </c>
      <c r="E50" s="227" t="s">
        <v>237</v>
      </c>
      <c r="F50" s="228"/>
      <c r="G50" s="229"/>
    </row>
    <row r="51" spans="1:31" x14ac:dyDescent="0.25">
      <c r="A51" s="18" t="s">
        <v>27</v>
      </c>
      <c r="B51" s="6">
        <v>746</v>
      </c>
      <c r="C51" s="5">
        <f t="shared" si="4"/>
        <v>3.4287815415728271E-2</v>
      </c>
      <c r="E51" s="12" t="s">
        <v>54</v>
      </c>
      <c r="F51" s="4" t="s">
        <v>1</v>
      </c>
      <c r="G51" s="11" t="s">
        <v>2</v>
      </c>
    </row>
    <row r="52" spans="1:31" x14ac:dyDescent="0.25">
      <c r="A52" s="18" t="s">
        <v>19</v>
      </c>
      <c r="B52" s="6">
        <v>453</v>
      </c>
      <c r="C52" s="5">
        <f t="shared" si="4"/>
        <v>2.0820885232339017E-2</v>
      </c>
      <c r="E52" s="57" t="s">
        <v>55</v>
      </c>
      <c r="F52" s="6">
        <v>40493</v>
      </c>
      <c r="G52" s="5">
        <f>F52/$F$54</f>
        <v>0.88162421075549746</v>
      </c>
    </row>
    <row r="53" spans="1:31" x14ac:dyDescent="0.25">
      <c r="A53" s="19" t="s">
        <v>33</v>
      </c>
      <c r="B53" s="14">
        <v>3544</v>
      </c>
      <c r="C53" s="15">
        <f t="shared" si="4"/>
        <v>0.16289010433423726</v>
      </c>
      <c r="E53" s="13" t="s">
        <v>58</v>
      </c>
      <c r="F53" s="14">
        <v>5437</v>
      </c>
      <c r="G53" s="15">
        <f>F53/$F$54</f>
        <v>0.11837578924450251</v>
      </c>
    </row>
    <row r="54" spans="1:31" ht="15.75" thickBot="1" x14ac:dyDescent="0.3">
      <c r="A54" s="58" t="s">
        <v>5</v>
      </c>
      <c r="B54" s="3">
        <f>SUM(B43:B53)</f>
        <v>21757</v>
      </c>
      <c r="C54" s="2"/>
      <c r="D54" s="56"/>
      <c r="E54" s="58" t="s">
        <v>5</v>
      </c>
      <c r="F54" s="3">
        <f>SUM(F52:F53)</f>
        <v>45930</v>
      </c>
      <c r="G54" s="2"/>
    </row>
    <row r="55" spans="1:31" s="56" customFormat="1" ht="15.75" thickBot="1" x14ac:dyDescent="0.3">
      <c r="A55" s="55"/>
      <c r="B55" s="55"/>
      <c r="C55" s="55"/>
      <c r="D55" s="55"/>
      <c r="E55" s="96" t="s">
        <v>258</v>
      </c>
      <c r="F55" s="96"/>
      <c r="G55" s="96"/>
      <c r="H55" s="55"/>
      <c r="I55" s="55"/>
      <c r="J55" s="55"/>
      <c r="K55" s="55"/>
      <c r="L55" s="55"/>
      <c r="M55" s="55"/>
      <c r="N55" s="55"/>
      <c r="O55" s="55"/>
      <c r="P55" s="55"/>
      <c r="Q55" s="55"/>
      <c r="R55" s="55"/>
      <c r="S55" s="55"/>
      <c r="T55" s="55"/>
      <c r="U55" s="55"/>
      <c r="V55" s="55"/>
      <c r="W55" s="55"/>
      <c r="X55" s="55"/>
      <c r="Y55" s="55"/>
      <c r="Z55" s="55"/>
      <c r="AA55" s="55"/>
      <c r="AB55" s="55"/>
      <c r="AC55" s="55"/>
      <c r="AD55" s="55"/>
      <c r="AE55" s="55"/>
    </row>
    <row r="56" spans="1:31" ht="33" customHeight="1" thickBot="1" x14ac:dyDescent="0.35">
      <c r="A56" s="223" t="s">
        <v>42</v>
      </c>
      <c r="B56" s="224"/>
      <c r="C56" s="225"/>
    </row>
    <row r="57" spans="1:31" ht="18" thickBot="1" x14ac:dyDescent="0.35">
      <c r="A57" s="12" t="s">
        <v>12</v>
      </c>
      <c r="B57" s="4" t="s">
        <v>1</v>
      </c>
      <c r="C57" s="11" t="s">
        <v>2</v>
      </c>
      <c r="E57" s="223" t="s">
        <v>56</v>
      </c>
      <c r="F57" s="224"/>
      <c r="G57" s="225"/>
    </row>
    <row r="58" spans="1:31" x14ac:dyDescent="0.25">
      <c r="A58" s="57" t="s">
        <v>14</v>
      </c>
      <c r="B58" s="6">
        <v>1761</v>
      </c>
      <c r="C58" s="5">
        <f t="shared" ref="C58:C68" si="5">B58/$B$69</f>
        <v>0.19193460490463216</v>
      </c>
      <c r="E58" s="12" t="s">
        <v>6</v>
      </c>
      <c r="F58" s="4" t="s">
        <v>7</v>
      </c>
      <c r="G58" s="11" t="s">
        <v>2</v>
      </c>
    </row>
    <row r="59" spans="1:31" x14ac:dyDescent="0.25">
      <c r="A59" s="57" t="s">
        <v>15</v>
      </c>
      <c r="B59" s="6">
        <v>1190</v>
      </c>
      <c r="C59" s="5">
        <f t="shared" si="5"/>
        <v>0.12970027247956403</v>
      </c>
      <c r="E59" s="57" t="s">
        <v>36</v>
      </c>
      <c r="F59" s="6">
        <v>2228</v>
      </c>
      <c r="G59" s="5">
        <f t="shared" ref="G59:G64" si="6">F59/$F$65</f>
        <v>8.0152534446163257E-2</v>
      </c>
    </row>
    <row r="60" spans="1:31" x14ac:dyDescent="0.25">
      <c r="A60" s="57" t="s">
        <v>13</v>
      </c>
      <c r="B60" s="6">
        <v>1186</v>
      </c>
      <c r="C60" s="5">
        <f t="shared" si="5"/>
        <v>0.12926430517711171</v>
      </c>
      <c r="E60" s="57" t="s">
        <v>37</v>
      </c>
      <c r="F60" s="6">
        <v>4217</v>
      </c>
      <c r="G60" s="5">
        <f t="shared" si="6"/>
        <v>0.15170701874302983</v>
      </c>
    </row>
    <row r="61" spans="1:31" x14ac:dyDescent="0.25">
      <c r="A61" s="57" t="s">
        <v>22</v>
      </c>
      <c r="B61" s="6">
        <v>747</v>
      </c>
      <c r="C61" s="5">
        <f t="shared" si="5"/>
        <v>8.1416893732970022E-2</v>
      </c>
      <c r="E61" s="57" t="s">
        <v>38</v>
      </c>
      <c r="F61" s="6">
        <v>4541</v>
      </c>
      <c r="G61" s="5">
        <f t="shared" si="6"/>
        <v>0.16336295283663704</v>
      </c>
    </row>
    <row r="62" spans="1:31" x14ac:dyDescent="0.25">
      <c r="A62" s="57" t="s">
        <v>27</v>
      </c>
      <c r="B62" s="6">
        <v>669</v>
      </c>
      <c r="C62" s="5">
        <f t="shared" si="5"/>
        <v>7.2915531335149858E-2</v>
      </c>
      <c r="E62" s="57" t="s">
        <v>39</v>
      </c>
      <c r="F62" s="6">
        <v>3436</v>
      </c>
      <c r="G62" s="5">
        <f t="shared" si="6"/>
        <v>0.12361046156060007</v>
      </c>
    </row>
    <row r="63" spans="1:31" x14ac:dyDescent="0.25">
      <c r="A63" s="57" t="s">
        <v>20</v>
      </c>
      <c r="B63" s="6">
        <v>561</v>
      </c>
      <c r="C63" s="5">
        <f t="shared" si="5"/>
        <v>6.1144414168937331E-2</v>
      </c>
      <c r="E63" s="57" t="s">
        <v>40</v>
      </c>
      <c r="F63" s="6">
        <v>2989</v>
      </c>
      <c r="G63" s="5">
        <f t="shared" si="6"/>
        <v>0.10752958952404935</v>
      </c>
    </row>
    <row r="64" spans="1:31" x14ac:dyDescent="0.25">
      <c r="A64" s="57" t="s">
        <v>16</v>
      </c>
      <c r="B64" s="6">
        <v>544</v>
      </c>
      <c r="C64" s="5">
        <f t="shared" si="5"/>
        <v>5.9291553133514988E-2</v>
      </c>
      <c r="E64" s="13" t="s">
        <v>8</v>
      </c>
      <c r="F64" s="14">
        <v>10386</v>
      </c>
      <c r="G64" s="15">
        <f t="shared" si="6"/>
        <v>0.37363744288952044</v>
      </c>
      <c r="H64" s="96"/>
      <c r="I64" s="96"/>
      <c r="J64" s="96"/>
      <c r="K64" s="96"/>
    </row>
    <row r="65" spans="1:18" ht="15.75" thickBot="1" x14ac:dyDescent="0.3">
      <c r="A65" s="57" t="s">
        <v>17</v>
      </c>
      <c r="B65" s="6">
        <v>423</v>
      </c>
      <c r="C65" s="5">
        <f t="shared" si="5"/>
        <v>4.6103542234332426E-2</v>
      </c>
      <c r="E65" s="58" t="s">
        <v>5</v>
      </c>
      <c r="F65" s="3">
        <f>SUM(F59:F64)</f>
        <v>27797</v>
      </c>
      <c r="G65" s="2"/>
      <c r="L65" s="96"/>
      <c r="M65" s="96"/>
      <c r="N65" s="96"/>
      <c r="O65" s="96"/>
      <c r="P65" s="96"/>
      <c r="Q65" s="96"/>
      <c r="R65" s="96"/>
    </row>
    <row r="66" spans="1:18" x14ac:dyDescent="0.25">
      <c r="A66" s="57" t="s">
        <v>23</v>
      </c>
      <c r="B66" s="6">
        <v>420</v>
      </c>
      <c r="C66" s="5">
        <f t="shared" si="5"/>
        <v>4.5776566757493191E-2</v>
      </c>
      <c r="E66" s="122" t="s">
        <v>250</v>
      </c>
      <c r="F66" s="96"/>
      <c r="G66" s="96"/>
    </row>
    <row r="67" spans="1:18" ht="15.75" thickBot="1" x14ac:dyDescent="0.3">
      <c r="A67" s="57" t="s">
        <v>24</v>
      </c>
      <c r="B67" s="6">
        <v>355</v>
      </c>
      <c r="C67" s="5">
        <f t="shared" si="5"/>
        <v>3.8692098092643054E-2</v>
      </c>
    </row>
    <row r="68" spans="1:18" ht="18" thickBot="1" x14ac:dyDescent="0.35">
      <c r="A68" s="13" t="s">
        <v>33</v>
      </c>
      <c r="B68" s="14">
        <v>1319</v>
      </c>
      <c r="C68" s="15">
        <f t="shared" si="5"/>
        <v>0.14376021798365124</v>
      </c>
      <c r="E68" s="223" t="s">
        <v>57</v>
      </c>
      <c r="F68" s="224"/>
      <c r="G68" s="225"/>
    </row>
    <row r="69" spans="1:18" ht="15.75" thickBot="1" x14ac:dyDescent="0.3">
      <c r="A69" s="58" t="s">
        <v>5</v>
      </c>
      <c r="B69" s="3">
        <f>SUM(B58:B68)</f>
        <v>9175</v>
      </c>
      <c r="C69" s="2"/>
      <c r="E69" s="12" t="s">
        <v>6</v>
      </c>
      <c r="F69" s="4" t="s">
        <v>7</v>
      </c>
      <c r="G69" s="11" t="s">
        <v>2</v>
      </c>
    </row>
    <row r="70" spans="1:18" x14ac:dyDescent="0.25">
      <c r="E70" s="57" t="s">
        <v>36</v>
      </c>
      <c r="F70" s="6">
        <v>512</v>
      </c>
      <c r="G70" s="5">
        <f t="shared" ref="G70:G75" si="7">F70/$F$76</f>
        <v>0.15251712838844206</v>
      </c>
    </row>
    <row r="71" spans="1:18" x14ac:dyDescent="0.25">
      <c r="E71" s="57" t="s">
        <v>37</v>
      </c>
      <c r="F71" s="6">
        <v>990</v>
      </c>
      <c r="G71" s="5">
        <f t="shared" si="7"/>
        <v>0.29490616621983912</v>
      </c>
    </row>
    <row r="72" spans="1:18" x14ac:dyDescent="0.25">
      <c r="E72" s="57" t="s">
        <v>38</v>
      </c>
      <c r="F72" s="6">
        <v>901</v>
      </c>
      <c r="G72" s="5">
        <f t="shared" si="7"/>
        <v>0.26839439976169199</v>
      </c>
    </row>
    <row r="73" spans="1:18" x14ac:dyDescent="0.25">
      <c r="E73" s="57" t="s">
        <v>39</v>
      </c>
      <c r="F73" s="6">
        <v>451</v>
      </c>
      <c r="G73" s="5">
        <f t="shared" si="7"/>
        <v>0.13434614238903783</v>
      </c>
    </row>
    <row r="74" spans="1:18" x14ac:dyDescent="0.25">
      <c r="E74" s="57" t="s">
        <v>40</v>
      </c>
      <c r="F74" s="6">
        <v>178</v>
      </c>
      <c r="G74" s="5">
        <f t="shared" si="7"/>
        <v>5.3023532916294309E-2</v>
      </c>
    </row>
    <row r="75" spans="1:18" x14ac:dyDescent="0.25">
      <c r="E75" s="13" t="s">
        <v>8</v>
      </c>
      <c r="F75" s="14">
        <v>325</v>
      </c>
      <c r="G75" s="15">
        <f t="shared" si="7"/>
        <v>9.6812630324694671E-2</v>
      </c>
    </row>
    <row r="76" spans="1:18" ht="15.75" thickBot="1" x14ac:dyDescent="0.3">
      <c r="E76" s="58" t="s">
        <v>5</v>
      </c>
      <c r="F76" s="3">
        <f>SUM(F70:F75)</f>
        <v>3357</v>
      </c>
      <c r="G76" s="2"/>
    </row>
    <row r="77" spans="1:18" ht="15.75" thickBot="1" x14ac:dyDescent="0.3"/>
    <row r="78" spans="1:18" ht="18" thickBot="1" x14ac:dyDescent="0.35">
      <c r="E78" s="223" t="s">
        <v>59</v>
      </c>
      <c r="F78" s="224"/>
      <c r="G78" s="225"/>
    </row>
    <row r="79" spans="1:18" x14ac:dyDescent="0.25">
      <c r="E79" s="12" t="s">
        <v>6</v>
      </c>
      <c r="F79" s="4" t="s">
        <v>7</v>
      </c>
      <c r="G79" s="11" t="s">
        <v>2</v>
      </c>
    </row>
    <row r="80" spans="1:18" x14ac:dyDescent="0.25">
      <c r="E80" s="57" t="s">
        <v>36</v>
      </c>
      <c r="F80" s="6">
        <f>F70</f>
        <v>512</v>
      </c>
      <c r="G80" s="5">
        <f>F80/$F$82</f>
        <v>0.34087882822902799</v>
      </c>
    </row>
    <row r="81" spans="5:7" x14ac:dyDescent="0.25">
      <c r="E81" s="13" t="s">
        <v>37</v>
      </c>
      <c r="F81" s="14">
        <f>F71</f>
        <v>990</v>
      </c>
      <c r="G81" s="15">
        <f>F81/$F$82</f>
        <v>0.65912117177097207</v>
      </c>
    </row>
    <row r="82" spans="5:7" ht="33" customHeight="1" thickBot="1" x14ac:dyDescent="0.3">
      <c r="E82" s="58" t="s">
        <v>5</v>
      </c>
      <c r="F82" s="3">
        <f>SUM(F80:F81)</f>
        <v>1502</v>
      </c>
      <c r="G82" s="2"/>
    </row>
    <row r="83" spans="5:7" x14ac:dyDescent="0.25">
      <c r="E83" s="96" t="s">
        <v>263</v>
      </c>
      <c r="F83" s="96"/>
      <c r="G83" s="96"/>
    </row>
    <row r="91" spans="5:7" s="96" customFormat="1" x14ac:dyDescent="0.25"/>
    <row r="103" ht="35.25" customHeight="1" x14ac:dyDescent="0.25"/>
    <row r="114" ht="30.75" customHeight="1" x14ac:dyDescent="0.25"/>
    <row r="124" ht="34.5" customHeight="1" x14ac:dyDescent="0.25"/>
    <row r="130" spans="1:5" ht="15.75" thickBot="1" x14ac:dyDescent="0.3"/>
    <row r="131" spans="1:5" ht="35.25" customHeight="1" thickBot="1" x14ac:dyDescent="0.35">
      <c r="A131" s="223" t="s">
        <v>60</v>
      </c>
      <c r="B131" s="224"/>
      <c r="C131" s="225"/>
    </row>
    <row r="132" spans="1:5" x14ac:dyDescent="0.25">
      <c r="A132" s="12" t="s">
        <v>12</v>
      </c>
      <c r="B132" s="4" t="s">
        <v>1</v>
      </c>
      <c r="C132" s="11" t="s">
        <v>2</v>
      </c>
    </row>
    <row r="133" spans="1:5" x14ac:dyDescent="0.25">
      <c r="A133" s="57" t="s">
        <v>14</v>
      </c>
      <c r="B133" s="6">
        <v>736</v>
      </c>
      <c r="C133" s="5">
        <f t="shared" ref="C133:C143" si="8">B133/$B$144</f>
        <v>0.21924337205838546</v>
      </c>
    </row>
    <row r="134" spans="1:5" x14ac:dyDescent="0.25">
      <c r="A134" s="57" t="s">
        <v>15</v>
      </c>
      <c r="B134" s="6">
        <v>598</v>
      </c>
      <c r="C134" s="5">
        <f t="shared" si="8"/>
        <v>0.1781352397974382</v>
      </c>
    </row>
    <row r="135" spans="1:5" x14ac:dyDescent="0.25">
      <c r="A135" s="57" t="s">
        <v>13</v>
      </c>
      <c r="B135" s="6">
        <v>327</v>
      </c>
      <c r="C135" s="5">
        <f t="shared" si="8"/>
        <v>9.7408400357462024E-2</v>
      </c>
    </row>
    <row r="136" spans="1:5" x14ac:dyDescent="0.25">
      <c r="A136" s="57" t="s">
        <v>22</v>
      </c>
      <c r="B136" s="6">
        <v>294</v>
      </c>
      <c r="C136" s="5">
        <f t="shared" si="8"/>
        <v>8.7578194816800708E-2</v>
      </c>
    </row>
    <row r="137" spans="1:5" x14ac:dyDescent="0.25">
      <c r="A137" s="57" t="s">
        <v>16</v>
      </c>
      <c r="B137" s="6">
        <v>281</v>
      </c>
      <c r="C137" s="5">
        <f t="shared" si="8"/>
        <v>8.370568960381293E-2</v>
      </c>
    </row>
    <row r="138" spans="1:5" x14ac:dyDescent="0.25">
      <c r="A138" s="57" t="s">
        <v>23</v>
      </c>
      <c r="B138" s="6">
        <v>187</v>
      </c>
      <c r="C138" s="5">
        <f t="shared" si="8"/>
        <v>5.5704498063747394E-2</v>
      </c>
    </row>
    <row r="139" spans="1:5" x14ac:dyDescent="0.25">
      <c r="A139" s="57" t="s">
        <v>17</v>
      </c>
      <c r="B139" s="6">
        <v>176</v>
      </c>
      <c r="C139" s="5">
        <f t="shared" si="8"/>
        <v>5.2427762883526956E-2</v>
      </c>
    </row>
    <row r="140" spans="1:5" x14ac:dyDescent="0.25">
      <c r="A140" s="57" t="s">
        <v>27</v>
      </c>
      <c r="B140" s="6">
        <v>115</v>
      </c>
      <c r="C140" s="5">
        <f t="shared" si="8"/>
        <v>3.4256776884122729E-2</v>
      </c>
    </row>
    <row r="141" spans="1:5" x14ac:dyDescent="0.25">
      <c r="A141" s="57" t="s">
        <v>20</v>
      </c>
      <c r="B141" s="6">
        <v>83</v>
      </c>
      <c r="C141" s="5">
        <f t="shared" si="8"/>
        <v>2.47244563598451E-2</v>
      </c>
    </row>
    <row r="142" spans="1:5" x14ac:dyDescent="0.25">
      <c r="A142" s="57" t="s">
        <v>18</v>
      </c>
      <c r="B142" s="6">
        <v>76</v>
      </c>
      <c r="C142" s="5">
        <f t="shared" si="8"/>
        <v>2.2639261245159369E-2</v>
      </c>
    </row>
    <row r="143" spans="1:5" x14ac:dyDescent="0.25">
      <c r="A143" s="13" t="s">
        <v>33</v>
      </c>
      <c r="B143" s="14">
        <v>484</v>
      </c>
      <c r="C143" s="15">
        <f t="shared" si="8"/>
        <v>0.14417634792969913</v>
      </c>
      <c r="D143" s="96"/>
      <c r="E143" s="96"/>
    </row>
    <row r="144" spans="1:5" ht="15.75" thickBot="1" x14ac:dyDescent="0.3">
      <c r="A144" s="58" t="s">
        <v>5</v>
      </c>
      <c r="B144" s="3">
        <f>SUM(B133:B143)</f>
        <v>3357</v>
      </c>
      <c r="C144" s="2"/>
    </row>
    <row r="145" spans="1:7" x14ac:dyDescent="0.25">
      <c r="A145" s="123" t="s">
        <v>251</v>
      </c>
      <c r="B145" s="96"/>
      <c r="C145" s="96"/>
    </row>
    <row r="146" spans="1:7" ht="15.75" thickBot="1" x14ac:dyDescent="0.3"/>
    <row r="147" spans="1:7" ht="33" customHeight="1" thickBot="1" x14ac:dyDescent="0.35">
      <c r="A147" s="223" t="s">
        <v>61</v>
      </c>
      <c r="B147" s="224"/>
      <c r="C147" s="225"/>
    </row>
    <row r="148" spans="1:7" x14ac:dyDescent="0.25">
      <c r="A148" s="12" t="s">
        <v>12</v>
      </c>
      <c r="B148" s="4" t="s">
        <v>1</v>
      </c>
      <c r="C148" s="11" t="s">
        <v>2</v>
      </c>
    </row>
    <row r="149" spans="1:7" x14ac:dyDescent="0.25">
      <c r="A149" s="57" t="s">
        <v>14</v>
      </c>
      <c r="B149" s="6">
        <v>248</v>
      </c>
      <c r="C149" s="5">
        <f t="shared" ref="C149:C159" si="9">B149/$B$160</f>
        <v>0.16511318242343542</v>
      </c>
    </row>
    <row r="150" spans="1:7" x14ac:dyDescent="0.25">
      <c r="A150" s="57" t="s">
        <v>15</v>
      </c>
      <c r="B150" s="6">
        <v>244</v>
      </c>
      <c r="C150" s="5">
        <f t="shared" si="9"/>
        <v>0.16245006657789615</v>
      </c>
    </row>
    <row r="151" spans="1:7" x14ac:dyDescent="0.25">
      <c r="A151" s="57" t="s">
        <v>13</v>
      </c>
      <c r="B151" s="6">
        <v>205</v>
      </c>
      <c r="C151" s="5">
        <f t="shared" si="9"/>
        <v>0.13648468708388814</v>
      </c>
    </row>
    <row r="152" spans="1:7" x14ac:dyDescent="0.25">
      <c r="A152" s="57" t="s">
        <v>16</v>
      </c>
      <c r="B152" s="6">
        <v>141</v>
      </c>
      <c r="C152" s="5">
        <f t="shared" si="9"/>
        <v>9.3874833555259649E-2</v>
      </c>
    </row>
    <row r="153" spans="1:7" x14ac:dyDescent="0.25">
      <c r="A153" s="57" t="s">
        <v>22</v>
      </c>
      <c r="B153" s="6">
        <v>96</v>
      </c>
      <c r="C153" s="5">
        <f t="shared" si="9"/>
        <v>6.3914780292942744E-2</v>
      </c>
    </row>
    <row r="154" spans="1:7" x14ac:dyDescent="0.25">
      <c r="A154" s="57" t="s">
        <v>23</v>
      </c>
      <c r="B154" s="6">
        <v>90</v>
      </c>
      <c r="C154" s="5">
        <f t="shared" si="9"/>
        <v>5.9920106524633823E-2</v>
      </c>
    </row>
    <row r="155" spans="1:7" x14ac:dyDescent="0.25">
      <c r="A155" s="57" t="s">
        <v>17</v>
      </c>
      <c r="B155" s="6">
        <v>87</v>
      </c>
      <c r="C155" s="5">
        <f t="shared" si="9"/>
        <v>5.7922769640479363E-2</v>
      </c>
    </row>
    <row r="156" spans="1:7" x14ac:dyDescent="0.25">
      <c r="A156" s="57" t="s">
        <v>27</v>
      </c>
      <c r="B156" s="6">
        <v>77</v>
      </c>
      <c r="C156" s="5">
        <f t="shared" si="9"/>
        <v>5.1264980026631157E-2</v>
      </c>
    </row>
    <row r="157" spans="1:7" x14ac:dyDescent="0.25">
      <c r="A157" s="57" t="s">
        <v>112</v>
      </c>
      <c r="B157" s="6">
        <v>60</v>
      </c>
      <c r="C157" s="5">
        <f t="shared" si="9"/>
        <v>3.9946737683089213E-2</v>
      </c>
    </row>
    <row r="158" spans="1:7" x14ac:dyDescent="0.25">
      <c r="A158" s="57" t="s">
        <v>18</v>
      </c>
      <c r="B158" s="6">
        <v>58</v>
      </c>
      <c r="C158" s="5">
        <f t="shared" si="9"/>
        <v>3.8615179760319571E-2</v>
      </c>
    </row>
    <row r="159" spans="1:7" x14ac:dyDescent="0.25">
      <c r="A159" s="13" t="s">
        <v>33</v>
      </c>
      <c r="B159" s="14">
        <v>196</v>
      </c>
      <c r="C159" s="15">
        <f t="shared" si="9"/>
        <v>0.13049267643142476</v>
      </c>
    </row>
    <row r="160" spans="1:7" ht="15.75" thickBot="1" x14ac:dyDescent="0.3">
      <c r="A160" s="58" t="s">
        <v>5</v>
      </c>
      <c r="B160" s="3">
        <f>SUM(B149:B159)</f>
        <v>1502</v>
      </c>
      <c r="C160" s="2"/>
      <c r="D160" s="96"/>
      <c r="E160" s="96"/>
      <c r="F160" s="96"/>
      <c r="G160" s="96"/>
    </row>
    <row r="161" spans="1:8" x14ac:dyDescent="0.25">
      <c r="D161" s="96"/>
      <c r="E161" s="96"/>
      <c r="F161" s="96"/>
      <c r="G161" s="96"/>
      <c r="H161" s="96"/>
    </row>
    <row r="162" spans="1:8" x14ac:dyDescent="0.25">
      <c r="A162" s="96" t="s">
        <v>252</v>
      </c>
      <c r="B162" s="96"/>
      <c r="C162" s="96"/>
      <c r="H162" s="96"/>
    </row>
    <row r="163" spans="1:8" x14ac:dyDescent="0.25">
      <c r="A163" s="96"/>
      <c r="B163" s="96"/>
      <c r="C163" s="96"/>
    </row>
  </sheetData>
  <mergeCells count="18">
    <mergeCell ref="A12:C12"/>
    <mergeCell ref="A24:C24"/>
    <mergeCell ref="A1:F1"/>
    <mergeCell ref="A5:C5"/>
    <mergeCell ref="I5:J5"/>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2"/>
  <sheetViews>
    <sheetView topLeftCell="A7" workbookViewId="0">
      <selection activeCell="A56" sqref="A56:C69"/>
    </sheetView>
  </sheetViews>
  <sheetFormatPr defaultColWidth="9.140625" defaultRowHeight="15" x14ac:dyDescent="0.25"/>
  <cols>
    <col min="1" max="1" width="26.7109375" style="60" customWidth="1"/>
    <col min="2" max="2" width="10.7109375" style="60" bestFit="1" customWidth="1"/>
    <col min="3" max="3" width="7.7109375" style="60" customWidth="1"/>
    <col min="4" max="4" width="9.140625" style="60"/>
    <col min="5" max="5" width="33.7109375" style="60" bestFit="1" customWidth="1"/>
    <col min="6" max="6" width="18.42578125" style="60" bestFit="1" customWidth="1"/>
    <col min="7" max="7" width="15" style="60" customWidth="1"/>
    <col min="8" max="8" width="9.140625" style="60"/>
    <col min="9" max="9" width="14.28515625" style="60" bestFit="1" customWidth="1"/>
    <col min="10" max="16384" width="9.140625" style="60"/>
  </cols>
  <sheetData>
    <row r="1" spans="1:10" ht="21" x14ac:dyDescent="0.35">
      <c r="A1" s="226" t="s">
        <v>160</v>
      </c>
      <c r="B1" s="226"/>
      <c r="C1" s="226"/>
      <c r="D1" s="226"/>
      <c r="E1" s="226"/>
      <c r="F1" s="226"/>
    </row>
    <row r="2" spans="1:10" s="96" customFormat="1" ht="21" x14ac:dyDescent="0.35">
      <c r="A2" s="117" t="s">
        <v>245</v>
      </c>
      <c r="F2" s="134"/>
    </row>
    <row r="3" spans="1:10" s="96" customFormat="1" ht="21" x14ac:dyDescent="0.35">
      <c r="A3" s="96" t="s">
        <v>246</v>
      </c>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161</v>
      </c>
      <c r="J6" s="64"/>
    </row>
    <row r="7" spans="1:10" x14ac:dyDescent="0.25">
      <c r="A7" s="62" t="s">
        <v>3</v>
      </c>
      <c r="B7" s="6">
        <v>90800</v>
      </c>
      <c r="C7" s="5">
        <f>B7/$B$9</f>
        <v>0.82815734989648038</v>
      </c>
      <c r="I7" s="62" t="s">
        <v>162</v>
      </c>
      <c r="J7" s="64"/>
    </row>
    <row r="8" spans="1:10" x14ac:dyDescent="0.25">
      <c r="A8" s="13" t="s">
        <v>4</v>
      </c>
      <c r="B8" s="14">
        <v>18841</v>
      </c>
      <c r="C8" s="15">
        <f>B8/$B$9</f>
        <v>0.17184265010351968</v>
      </c>
      <c r="I8" s="62"/>
      <c r="J8" s="64"/>
    </row>
    <row r="9" spans="1:10" ht="15.75" thickBot="1" x14ac:dyDescent="0.3">
      <c r="A9" s="63" t="s">
        <v>5</v>
      </c>
      <c r="B9" s="3">
        <f>SUM(B7:B8)</f>
        <v>109641</v>
      </c>
      <c r="C9" s="2"/>
      <c r="I9" s="62"/>
      <c r="J9" s="64"/>
    </row>
    <row r="10" spans="1:10" x14ac:dyDescent="0.25">
      <c r="A10" s="96" t="s">
        <v>276</v>
      </c>
      <c r="B10" s="137"/>
      <c r="C10" s="137"/>
      <c r="D10" s="96"/>
      <c r="I10" s="62"/>
      <c r="J10" s="64"/>
    </row>
    <row r="11" spans="1:10" ht="15.75" thickBot="1" x14ac:dyDescent="0.3">
      <c r="I11" s="62"/>
      <c r="J11" s="64"/>
    </row>
    <row r="12" spans="1:10" ht="18" thickBot="1" x14ac:dyDescent="0.35">
      <c r="A12" s="227" t="s">
        <v>35</v>
      </c>
      <c r="B12" s="228"/>
      <c r="C12" s="229"/>
      <c r="E12" s="264" t="s">
        <v>262</v>
      </c>
      <c r="F12" s="265"/>
      <c r="G12" s="266"/>
      <c r="I12" s="62"/>
      <c r="J12" s="64"/>
    </row>
    <row r="13" spans="1:10" x14ac:dyDescent="0.25">
      <c r="A13" s="12" t="s">
        <v>6</v>
      </c>
      <c r="B13" s="4" t="s">
        <v>7</v>
      </c>
      <c r="C13" s="11" t="s">
        <v>2</v>
      </c>
      <c r="E13" s="12" t="s">
        <v>0</v>
      </c>
      <c r="F13" s="4" t="s">
        <v>1</v>
      </c>
      <c r="G13" s="11" t="s">
        <v>2</v>
      </c>
      <c r="I13" s="62"/>
      <c r="J13" s="64"/>
    </row>
    <row r="14" spans="1:10" x14ac:dyDescent="0.25">
      <c r="A14" s="62" t="s">
        <v>36</v>
      </c>
      <c r="B14" s="6">
        <v>14481</v>
      </c>
      <c r="C14" s="5">
        <f>B14/$B$21</f>
        <v>0.13207650422743317</v>
      </c>
      <c r="E14" s="98" t="s">
        <v>3</v>
      </c>
      <c r="F14" s="6">
        <v>12132</v>
      </c>
      <c r="G14" s="5">
        <v>0.83799999999999997</v>
      </c>
      <c r="I14" s="62"/>
      <c r="J14" s="64"/>
    </row>
    <row r="15" spans="1:10" x14ac:dyDescent="0.25">
      <c r="A15" s="62" t="s">
        <v>37</v>
      </c>
      <c r="B15" s="6">
        <v>18444</v>
      </c>
      <c r="C15" s="5">
        <f t="shared" ref="C15:C20" si="0">B15/$B$21</f>
        <v>0.16822174186663749</v>
      </c>
      <c r="E15" s="13" t="s">
        <v>4</v>
      </c>
      <c r="F15" s="14">
        <v>2349</v>
      </c>
      <c r="G15" s="15">
        <v>0.16200000000000001</v>
      </c>
      <c r="I15" s="62"/>
      <c r="J15" s="64"/>
    </row>
    <row r="16" spans="1:10" ht="15.75" thickBot="1" x14ac:dyDescent="0.3">
      <c r="A16" s="62" t="s">
        <v>38</v>
      </c>
      <c r="B16" s="6">
        <v>17321</v>
      </c>
      <c r="C16" s="5">
        <f t="shared" si="0"/>
        <v>0.1579792231008473</v>
      </c>
      <c r="E16" s="99" t="s">
        <v>5</v>
      </c>
      <c r="F16" s="3">
        <v>14481</v>
      </c>
      <c r="G16" s="115"/>
      <c r="I16" s="62"/>
      <c r="J16" s="64"/>
    </row>
    <row r="17" spans="1:10" ht="15.75" thickBot="1" x14ac:dyDescent="0.3">
      <c r="A17" s="62" t="s">
        <v>39</v>
      </c>
      <c r="B17" s="6">
        <v>17242</v>
      </c>
      <c r="C17" s="5">
        <f t="shared" si="0"/>
        <v>0.15725868972373475</v>
      </c>
      <c r="E17" s="96"/>
      <c r="F17" s="96"/>
      <c r="G17" s="96"/>
      <c r="I17" s="62"/>
      <c r="J17" s="64"/>
    </row>
    <row r="18" spans="1:10" ht="18" thickBot="1" x14ac:dyDescent="0.35">
      <c r="A18" s="62" t="s">
        <v>40</v>
      </c>
      <c r="B18" s="6">
        <v>10853</v>
      </c>
      <c r="C18" s="5">
        <f t="shared" si="0"/>
        <v>9.898669293421257E-2</v>
      </c>
      <c r="E18" s="227" t="s">
        <v>260</v>
      </c>
      <c r="F18" s="228"/>
      <c r="G18" s="229"/>
      <c r="I18" s="62"/>
      <c r="J18" s="64"/>
    </row>
    <row r="19" spans="1:10" x14ac:dyDescent="0.25">
      <c r="A19" s="62" t="s">
        <v>8</v>
      </c>
      <c r="B19" s="6">
        <v>28260</v>
      </c>
      <c r="C19" s="5">
        <f t="shared" si="0"/>
        <v>0.25775029414179002</v>
      </c>
      <c r="E19" s="12" t="s">
        <v>0</v>
      </c>
      <c r="F19" s="4" t="s">
        <v>1</v>
      </c>
      <c r="G19" s="11" t="s">
        <v>2</v>
      </c>
      <c r="I19" s="62"/>
      <c r="J19" s="64"/>
    </row>
    <row r="20" spans="1:10" x14ac:dyDescent="0.25">
      <c r="A20" s="13" t="s">
        <v>9</v>
      </c>
      <c r="B20" s="14">
        <v>3040</v>
      </c>
      <c r="C20" s="15">
        <f t="shared" si="0"/>
        <v>2.7726854005344716E-2</v>
      </c>
      <c r="E20" s="98" t="s">
        <v>3</v>
      </c>
      <c r="F20" s="6">
        <v>13824</v>
      </c>
      <c r="G20" s="5">
        <v>0.75</v>
      </c>
      <c r="I20" s="62"/>
      <c r="J20" s="64"/>
    </row>
    <row r="21" spans="1:10" ht="15.75" thickBot="1" x14ac:dyDescent="0.3">
      <c r="A21" s="63" t="s">
        <v>5</v>
      </c>
      <c r="B21" s="3">
        <f>SUM(B14:B20)</f>
        <v>109641</v>
      </c>
      <c r="C21" s="2"/>
      <c r="E21" s="13" t="s">
        <v>4</v>
      </c>
      <c r="F21" s="14">
        <v>4620</v>
      </c>
      <c r="G21" s="15">
        <v>0.25</v>
      </c>
      <c r="I21" s="62"/>
      <c r="J21" s="64"/>
    </row>
    <row r="22" spans="1:10" ht="15.75" thickBot="1" x14ac:dyDescent="0.3">
      <c r="A22" s="96" t="s">
        <v>276</v>
      </c>
      <c r="B22" s="96"/>
      <c r="C22" s="96"/>
      <c r="E22" s="99" t="s">
        <v>5</v>
      </c>
      <c r="F22" s="3">
        <v>18444</v>
      </c>
      <c r="G22" s="2"/>
      <c r="I22" s="62"/>
      <c r="J22" s="64"/>
    </row>
    <row r="23" spans="1:10" ht="15.75" thickBot="1" x14ac:dyDescent="0.3">
      <c r="I23" s="62"/>
      <c r="J23" s="64"/>
    </row>
    <row r="24" spans="1:10" ht="18" thickBot="1" x14ac:dyDescent="0.35">
      <c r="A24" s="227" t="s">
        <v>10</v>
      </c>
      <c r="B24" s="228"/>
      <c r="C24" s="229"/>
      <c r="I24" s="62"/>
      <c r="J24" s="64"/>
    </row>
    <row r="25" spans="1:10" ht="18" thickBot="1" x14ac:dyDescent="0.35">
      <c r="A25" s="12" t="s">
        <v>6</v>
      </c>
      <c r="B25" s="4" t="s">
        <v>7</v>
      </c>
      <c r="C25" s="11" t="s">
        <v>2</v>
      </c>
      <c r="E25" s="227" t="s">
        <v>44</v>
      </c>
      <c r="F25" s="228"/>
      <c r="G25" s="229"/>
    </row>
    <row r="26" spans="1:10" x14ac:dyDescent="0.25">
      <c r="A26" s="62" t="s">
        <v>36</v>
      </c>
      <c r="B26" s="6">
        <v>2349</v>
      </c>
      <c r="C26" s="5">
        <f>B26/$B$33</f>
        <v>0.12467491109813704</v>
      </c>
      <c r="E26" s="12" t="s">
        <v>45</v>
      </c>
      <c r="F26" s="4" t="s">
        <v>7</v>
      </c>
      <c r="G26" s="11" t="s">
        <v>2</v>
      </c>
    </row>
    <row r="27" spans="1:10" x14ac:dyDescent="0.25">
      <c r="A27" s="62" t="s">
        <v>37</v>
      </c>
      <c r="B27" s="6">
        <v>4620</v>
      </c>
      <c r="C27" s="5">
        <f t="shared" ref="C27:C32" si="1">B27/$B$33</f>
        <v>0.24520991454806007</v>
      </c>
      <c r="E27" s="62" t="s">
        <v>46</v>
      </c>
      <c r="F27" s="6">
        <v>886</v>
      </c>
      <c r="G27" s="5">
        <f t="shared" ref="G27:G33" si="2">F27/$F$34</f>
        <v>4.7025104824584683E-2</v>
      </c>
    </row>
    <row r="28" spans="1:10" x14ac:dyDescent="0.25">
      <c r="A28" s="62" t="s">
        <v>38</v>
      </c>
      <c r="B28" s="6">
        <v>4964</v>
      </c>
      <c r="C28" s="5">
        <f t="shared" si="1"/>
        <v>0.26346796879146545</v>
      </c>
      <c r="E28" s="62" t="s">
        <v>47</v>
      </c>
      <c r="F28" s="6">
        <v>1337</v>
      </c>
      <c r="G28" s="5">
        <f t="shared" si="2"/>
        <v>7.0962263149514357E-2</v>
      </c>
    </row>
    <row r="29" spans="1:10" x14ac:dyDescent="0.25">
      <c r="A29" s="62" t="s">
        <v>39</v>
      </c>
      <c r="B29" s="6">
        <v>3443</v>
      </c>
      <c r="C29" s="5">
        <f t="shared" si="1"/>
        <v>0.18273976965129241</v>
      </c>
      <c r="E29" s="62" t="s">
        <v>48</v>
      </c>
      <c r="F29" s="6">
        <v>5243</v>
      </c>
      <c r="G29" s="5">
        <f t="shared" si="2"/>
        <v>0.27827609999469244</v>
      </c>
    </row>
    <row r="30" spans="1:10" x14ac:dyDescent="0.25">
      <c r="A30" s="62" t="s">
        <v>40</v>
      </c>
      <c r="B30" s="6">
        <v>1243</v>
      </c>
      <c r="C30" s="5">
        <f t="shared" si="1"/>
        <v>6.5973143676025692E-2</v>
      </c>
      <c r="E30" s="62" t="s">
        <v>49</v>
      </c>
      <c r="F30" s="6">
        <v>4315</v>
      </c>
      <c r="G30" s="5">
        <f t="shared" si="2"/>
        <v>0.22902181412876174</v>
      </c>
    </row>
    <row r="31" spans="1:10" x14ac:dyDescent="0.25">
      <c r="A31" s="62" t="s">
        <v>8</v>
      </c>
      <c r="B31" s="6">
        <v>2094</v>
      </c>
      <c r="C31" s="5">
        <f t="shared" si="1"/>
        <v>0.11114059763282204</v>
      </c>
      <c r="E31" s="62" t="s">
        <v>50</v>
      </c>
      <c r="F31" s="6">
        <v>2429</v>
      </c>
      <c r="G31" s="5">
        <f t="shared" si="2"/>
        <v>0.12892097022451038</v>
      </c>
    </row>
    <row r="32" spans="1:10" x14ac:dyDescent="0.25">
      <c r="A32" s="13" t="s">
        <v>9</v>
      </c>
      <c r="B32" s="14">
        <v>128</v>
      </c>
      <c r="C32" s="15">
        <f t="shared" si="1"/>
        <v>6.7936946021973357E-3</v>
      </c>
      <c r="E32" s="62" t="s">
        <v>51</v>
      </c>
      <c r="F32" s="6">
        <v>2218</v>
      </c>
      <c r="G32" s="5">
        <f t="shared" si="2"/>
        <v>0.1177219892787007</v>
      </c>
    </row>
    <row r="33" spans="1:20" ht="15.75" thickBot="1" x14ac:dyDescent="0.3">
      <c r="A33" s="63" t="s">
        <v>5</v>
      </c>
      <c r="B33" s="3">
        <f>SUM(B26:B32)</f>
        <v>18841</v>
      </c>
      <c r="C33" s="2"/>
      <c r="E33" s="13" t="s">
        <v>52</v>
      </c>
      <c r="F33" s="14">
        <v>2413</v>
      </c>
      <c r="G33" s="15">
        <f t="shared" si="2"/>
        <v>0.12807175839923571</v>
      </c>
    </row>
    <row r="34" spans="1:20" ht="15.75" thickBot="1" x14ac:dyDescent="0.3">
      <c r="E34" s="63" t="s">
        <v>5</v>
      </c>
      <c r="F34" s="3">
        <f>SUM(F27:F33)</f>
        <v>18841</v>
      </c>
      <c r="G34" s="2"/>
    </row>
    <row r="35" spans="1:20" ht="18" thickBot="1" x14ac:dyDescent="0.35">
      <c r="A35" s="223" t="s">
        <v>41</v>
      </c>
      <c r="B35" s="224"/>
      <c r="C35" s="225"/>
    </row>
    <row r="36" spans="1:20" ht="18" thickBot="1" x14ac:dyDescent="0.35">
      <c r="A36" s="12" t="s">
        <v>6</v>
      </c>
      <c r="B36" s="4" t="s">
        <v>7</v>
      </c>
      <c r="C36" s="11" t="s">
        <v>2</v>
      </c>
      <c r="E36" s="223" t="s">
        <v>53</v>
      </c>
      <c r="F36" s="224"/>
      <c r="G36" s="225"/>
    </row>
    <row r="37" spans="1:20" x14ac:dyDescent="0.25">
      <c r="A37" s="62" t="s">
        <v>36</v>
      </c>
      <c r="B37" s="6">
        <f>B26</f>
        <v>2349</v>
      </c>
      <c r="C37" s="5">
        <f>B37/$B$39</f>
        <v>0.3370641411967284</v>
      </c>
      <c r="E37" s="12" t="s">
        <v>45</v>
      </c>
      <c r="F37" s="4" t="s">
        <v>7</v>
      </c>
      <c r="G37" s="11" t="s">
        <v>2</v>
      </c>
    </row>
    <row r="38" spans="1:20" x14ac:dyDescent="0.25">
      <c r="A38" s="13" t="s">
        <v>37</v>
      </c>
      <c r="B38" s="14">
        <f>B27</f>
        <v>4620</v>
      </c>
      <c r="C38" s="15">
        <f>B38/$B$39</f>
        <v>0.66293585880327166</v>
      </c>
      <c r="E38" s="62" t="s">
        <v>46</v>
      </c>
      <c r="F38" s="6">
        <v>333</v>
      </c>
      <c r="G38" s="5">
        <f t="shared" ref="G38:G44" si="3">F38/$F$45</f>
        <v>4.7783039173482568E-2</v>
      </c>
    </row>
    <row r="39" spans="1:20" ht="15.75" thickBot="1" x14ac:dyDescent="0.3">
      <c r="A39" s="63" t="s">
        <v>5</v>
      </c>
      <c r="B39" s="3">
        <f>SUM(B37:B38)</f>
        <v>6969</v>
      </c>
      <c r="C39" s="2"/>
      <c r="E39" s="62" t="s">
        <v>47</v>
      </c>
      <c r="F39" s="6">
        <v>480</v>
      </c>
      <c r="G39" s="5">
        <f t="shared" si="3"/>
        <v>6.8876452862677573E-2</v>
      </c>
    </row>
    <row r="40" spans="1:20" ht="15.75" thickBot="1" x14ac:dyDescent="0.3">
      <c r="E40" s="62" t="s">
        <v>48</v>
      </c>
      <c r="F40" s="6">
        <v>2130</v>
      </c>
      <c r="G40" s="5">
        <f t="shared" si="3"/>
        <v>0.30563925957813171</v>
      </c>
    </row>
    <row r="41" spans="1:20" ht="18" thickBot="1" x14ac:dyDescent="0.35">
      <c r="A41" s="227" t="s">
        <v>11</v>
      </c>
      <c r="B41" s="228"/>
      <c r="C41" s="229"/>
      <c r="E41" s="62" t="s">
        <v>49</v>
      </c>
      <c r="F41" s="6">
        <v>1329</v>
      </c>
      <c r="G41" s="5">
        <f t="shared" si="3"/>
        <v>0.19070167886353853</v>
      </c>
    </row>
    <row r="42" spans="1:20" x14ac:dyDescent="0.25">
      <c r="A42" s="12" t="s">
        <v>12</v>
      </c>
      <c r="B42" s="4" t="s">
        <v>1</v>
      </c>
      <c r="C42" s="11" t="s">
        <v>2</v>
      </c>
      <c r="E42" s="62" t="s">
        <v>50</v>
      </c>
      <c r="F42" s="6">
        <v>917</v>
      </c>
      <c r="G42" s="5">
        <f t="shared" si="3"/>
        <v>0.13158272348974029</v>
      </c>
    </row>
    <row r="43" spans="1:20" x14ac:dyDescent="0.25">
      <c r="A43" s="18" t="s">
        <v>14</v>
      </c>
      <c r="B43" s="6">
        <v>6632</v>
      </c>
      <c r="C43" s="5">
        <f t="shared" ref="C43:C53" si="4">B43/$B$54</f>
        <v>0.35199830157634943</v>
      </c>
      <c r="E43" s="62" t="s">
        <v>51</v>
      </c>
      <c r="F43" s="6">
        <v>532</v>
      </c>
      <c r="G43" s="5">
        <f t="shared" si="3"/>
        <v>7.6338068589467636E-2</v>
      </c>
    </row>
    <row r="44" spans="1:20" x14ac:dyDescent="0.25">
      <c r="A44" s="18" t="s">
        <v>13</v>
      </c>
      <c r="B44" s="6">
        <v>5895</v>
      </c>
      <c r="C44" s="5">
        <f t="shared" si="4"/>
        <v>0.3128814818746351</v>
      </c>
      <c r="E44" s="13" t="s">
        <v>52</v>
      </c>
      <c r="F44" s="14">
        <v>1248</v>
      </c>
      <c r="G44" s="15">
        <f t="shared" si="3"/>
        <v>0.17907877744296169</v>
      </c>
    </row>
    <row r="45" spans="1:20" ht="15.75" thickBot="1" x14ac:dyDescent="0.3">
      <c r="A45" s="18" t="s">
        <v>16</v>
      </c>
      <c r="B45" s="6">
        <v>1745</v>
      </c>
      <c r="C45" s="5">
        <f t="shared" si="4"/>
        <v>9.2617164694018358E-2</v>
      </c>
      <c r="E45" s="63" t="s">
        <v>5</v>
      </c>
      <c r="F45" s="3">
        <f>SUM(F38:F44)</f>
        <v>6969</v>
      </c>
      <c r="G45" s="2"/>
      <c r="I45" s="96"/>
      <c r="J45" s="96"/>
      <c r="K45" s="96"/>
    </row>
    <row r="46" spans="1:20" x14ac:dyDescent="0.25">
      <c r="A46" s="18" t="s">
        <v>20</v>
      </c>
      <c r="B46" s="6">
        <v>779</v>
      </c>
      <c r="C46" s="5">
        <f t="shared" si="4"/>
        <v>4.134600074306035E-2</v>
      </c>
      <c r="E46" s="118" t="s">
        <v>247</v>
      </c>
      <c r="F46" s="119"/>
      <c r="G46" s="120"/>
      <c r="H46" s="96"/>
      <c r="I46" s="96"/>
      <c r="J46" s="96"/>
      <c r="K46" s="96"/>
      <c r="L46" s="96"/>
      <c r="M46" s="96"/>
      <c r="N46" s="96"/>
      <c r="O46" s="96"/>
      <c r="P46" s="96"/>
      <c r="Q46" s="96"/>
      <c r="R46" s="96"/>
      <c r="S46" s="96"/>
      <c r="T46" s="96"/>
    </row>
    <row r="47" spans="1:20" x14ac:dyDescent="0.25">
      <c r="A47" s="18" t="s">
        <v>15</v>
      </c>
      <c r="B47" s="6">
        <v>522</v>
      </c>
      <c r="C47" s="5">
        <f t="shared" si="4"/>
        <v>2.7705535799586008E-2</v>
      </c>
      <c r="E47" s="121" t="s">
        <v>248</v>
      </c>
      <c r="F47" s="119"/>
      <c r="G47" s="120"/>
      <c r="H47" s="96"/>
      <c r="I47" s="96"/>
      <c r="J47" s="96"/>
      <c r="K47" s="96"/>
      <c r="L47" s="96"/>
      <c r="M47" s="96"/>
      <c r="N47" s="96"/>
      <c r="O47" s="96"/>
      <c r="P47" s="96"/>
      <c r="Q47" s="96"/>
      <c r="R47" s="96"/>
      <c r="S47" s="96"/>
      <c r="T47" s="96"/>
    </row>
    <row r="48" spans="1:20" x14ac:dyDescent="0.25">
      <c r="A48" s="18" t="s">
        <v>112</v>
      </c>
      <c r="B48" s="6">
        <v>313</v>
      </c>
      <c r="C48" s="5">
        <f t="shared" si="4"/>
        <v>1.6612706331935671E-2</v>
      </c>
      <c r="E48" s="121" t="s">
        <v>249</v>
      </c>
      <c r="F48" s="119"/>
      <c r="G48" s="120"/>
      <c r="H48" s="96"/>
      <c r="L48" s="96"/>
      <c r="M48" s="96"/>
      <c r="N48" s="96"/>
      <c r="O48" s="96"/>
      <c r="P48" s="96"/>
      <c r="Q48" s="96"/>
      <c r="R48" s="96"/>
      <c r="S48" s="96"/>
      <c r="T48" s="96"/>
    </row>
    <row r="49" spans="1:30" ht="15.75" thickBot="1" x14ac:dyDescent="0.3">
      <c r="A49" s="18" t="s">
        <v>22</v>
      </c>
      <c r="B49" s="6">
        <v>305</v>
      </c>
      <c r="C49" s="5">
        <f t="shared" si="4"/>
        <v>1.618810041929834E-2</v>
      </c>
    </row>
    <row r="50" spans="1:30" ht="18" thickBot="1" x14ac:dyDescent="0.35">
      <c r="A50" s="18" t="s">
        <v>32</v>
      </c>
      <c r="B50" s="6">
        <v>259</v>
      </c>
      <c r="C50" s="5">
        <f t="shared" si="4"/>
        <v>1.374661642163367E-2</v>
      </c>
      <c r="E50" s="227" t="s">
        <v>237</v>
      </c>
      <c r="F50" s="228"/>
      <c r="G50" s="229"/>
    </row>
    <row r="51" spans="1:30" x14ac:dyDescent="0.25">
      <c r="A51" s="18" t="s">
        <v>23</v>
      </c>
      <c r="B51" s="6">
        <v>256</v>
      </c>
      <c r="C51" s="5">
        <f t="shared" si="4"/>
        <v>1.3587389204394671E-2</v>
      </c>
      <c r="E51" s="12" t="s">
        <v>54</v>
      </c>
      <c r="F51" s="4" t="s">
        <v>1</v>
      </c>
      <c r="G51" s="11" t="s">
        <v>2</v>
      </c>
    </row>
    <row r="52" spans="1:30" x14ac:dyDescent="0.25">
      <c r="A52" s="18" t="s">
        <v>19</v>
      </c>
      <c r="B52" s="6">
        <v>251</v>
      </c>
      <c r="C52" s="5">
        <f t="shared" si="4"/>
        <v>1.3322010508996339E-2</v>
      </c>
      <c r="E52" s="62" t="s">
        <v>55</v>
      </c>
      <c r="F52" s="6">
        <v>41853</v>
      </c>
      <c r="G52" s="5">
        <f>F52/$F$54</f>
        <v>0.89143769968051123</v>
      </c>
    </row>
    <row r="53" spans="1:30" x14ac:dyDescent="0.25">
      <c r="A53" s="19" t="s">
        <v>33</v>
      </c>
      <c r="B53" s="14">
        <v>1884</v>
      </c>
      <c r="C53" s="15">
        <f t="shared" si="4"/>
        <v>9.9994692426092033E-2</v>
      </c>
      <c r="E53" s="13" t="s">
        <v>58</v>
      </c>
      <c r="F53" s="14">
        <v>5097</v>
      </c>
      <c r="G53" s="15">
        <f>F53/$F$54</f>
        <v>0.10856230031948882</v>
      </c>
    </row>
    <row r="54" spans="1:30" s="61" customFormat="1" ht="34.5" customHeight="1" thickBot="1" x14ac:dyDescent="0.3">
      <c r="A54" s="63" t="s">
        <v>5</v>
      </c>
      <c r="B54" s="3">
        <f>SUM(B43:B53)</f>
        <v>18841</v>
      </c>
      <c r="C54" s="2"/>
      <c r="D54" s="60"/>
      <c r="E54" s="63" t="s">
        <v>5</v>
      </c>
      <c r="F54" s="3">
        <f>SUM(F52:F53)</f>
        <v>46950</v>
      </c>
      <c r="G54" s="2"/>
      <c r="H54" s="60"/>
      <c r="I54" s="60"/>
      <c r="J54" s="60"/>
      <c r="K54" s="60"/>
      <c r="L54" s="60"/>
      <c r="M54" s="60"/>
      <c r="N54" s="60"/>
      <c r="O54" s="60"/>
      <c r="P54" s="60"/>
      <c r="Q54" s="60"/>
      <c r="R54" s="60"/>
      <c r="S54" s="60"/>
      <c r="T54" s="60"/>
      <c r="U54" s="60"/>
      <c r="V54" s="60"/>
      <c r="W54" s="60"/>
      <c r="X54" s="60"/>
      <c r="Y54" s="60"/>
      <c r="Z54" s="60"/>
      <c r="AA54" s="60"/>
      <c r="AB54" s="60"/>
      <c r="AC54" s="60"/>
      <c r="AD54" s="60"/>
    </row>
    <row r="55" spans="1:30" ht="15.75" thickBot="1" x14ac:dyDescent="0.3">
      <c r="D55" s="61"/>
      <c r="E55" s="96" t="s">
        <v>258</v>
      </c>
      <c r="F55" s="96"/>
      <c r="G55" s="96"/>
    </row>
    <row r="56" spans="1:30" ht="18" thickBot="1" x14ac:dyDescent="0.35">
      <c r="A56" s="223" t="s">
        <v>42</v>
      </c>
      <c r="B56" s="224"/>
      <c r="C56" s="225"/>
    </row>
    <row r="57" spans="1:30" ht="18" thickBot="1" x14ac:dyDescent="0.35">
      <c r="A57" s="12" t="s">
        <v>12</v>
      </c>
      <c r="B57" s="4" t="s">
        <v>1</v>
      </c>
      <c r="C57" s="11" t="s">
        <v>2</v>
      </c>
      <c r="E57" s="223" t="s">
        <v>56</v>
      </c>
      <c r="F57" s="224"/>
      <c r="G57" s="225"/>
    </row>
    <row r="58" spans="1:30" x14ac:dyDescent="0.25">
      <c r="A58" s="62" t="s">
        <v>13</v>
      </c>
      <c r="B58" s="6">
        <v>2545</v>
      </c>
      <c r="C58" s="5">
        <f t="shared" ref="C58:C68" si="5">B58/$B$69</f>
        <v>0.36518869278232169</v>
      </c>
      <c r="E58" s="12" t="s">
        <v>6</v>
      </c>
      <c r="F58" s="4" t="s">
        <v>7</v>
      </c>
      <c r="G58" s="11" t="s">
        <v>2</v>
      </c>
    </row>
    <row r="59" spans="1:30" x14ac:dyDescent="0.25">
      <c r="A59" s="62" t="s">
        <v>14</v>
      </c>
      <c r="B59" s="6">
        <v>2361</v>
      </c>
      <c r="C59" s="5">
        <f t="shared" si="5"/>
        <v>0.3387860525182953</v>
      </c>
      <c r="E59" s="62" t="s">
        <v>36</v>
      </c>
      <c r="F59" s="6">
        <v>2113</v>
      </c>
      <c r="G59" s="5">
        <f t="shared" ref="G59:G64" si="6">F59/$F$65</f>
        <v>8.9265345781758265E-2</v>
      </c>
    </row>
    <row r="60" spans="1:30" x14ac:dyDescent="0.25">
      <c r="A60" s="62" t="s">
        <v>16</v>
      </c>
      <c r="B60" s="6">
        <v>366</v>
      </c>
      <c r="C60" s="5">
        <f t="shared" si="5"/>
        <v>5.2518295307791646E-2</v>
      </c>
      <c r="E60" s="62" t="s">
        <v>37</v>
      </c>
      <c r="F60" s="6">
        <v>3933</v>
      </c>
      <c r="G60" s="5">
        <f t="shared" si="6"/>
        <v>0.166152676270542</v>
      </c>
    </row>
    <row r="61" spans="1:30" x14ac:dyDescent="0.25">
      <c r="A61" s="62" t="s">
        <v>20</v>
      </c>
      <c r="B61" s="6">
        <v>344</v>
      </c>
      <c r="C61" s="5">
        <f t="shared" si="5"/>
        <v>4.9361457884918927E-2</v>
      </c>
      <c r="E61" s="62" t="s">
        <v>38</v>
      </c>
      <c r="F61" s="6">
        <v>3870</v>
      </c>
      <c r="G61" s="5">
        <f t="shared" si="6"/>
        <v>0.16349119175362259</v>
      </c>
    </row>
    <row r="62" spans="1:30" x14ac:dyDescent="0.25">
      <c r="A62" s="62" t="s">
        <v>112</v>
      </c>
      <c r="B62" s="6">
        <v>295</v>
      </c>
      <c r="C62" s="5">
        <f t="shared" si="5"/>
        <v>4.233031998852059E-2</v>
      </c>
      <c r="E62" s="62" t="s">
        <v>39</v>
      </c>
      <c r="F62" s="6">
        <v>3468</v>
      </c>
      <c r="G62" s="5">
        <f t="shared" si="6"/>
        <v>0.1465083857885176</v>
      </c>
    </row>
    <row r="63" spans="1:30" x14ac:dyDescent="0.25">
      <c r="A63" s="62" t="s">
        <v>23</v>
      </c>
      <c r="B63" s="6">
        <v>158</v>
      </c>
      <c r="C63" s="5">
        <f t="shared" si="5"/>
        <v>2.2671832400631368E-2</v>
      </c>
      <c r="E63" s="62" t="s">
        <v>40</v>
      </c>
      <c r="F63" s="6">
        <v>2331</v>
      </c>
      <c r="G63" s="5">
        <f t="shared" si="6"/>
        <v>9.8474927126019185E-2</v>
      </c>
    </row>
    <row r="64" spans="1:30" x14ac:dyDescent="0.25">
      <c r="A64" s="62" t="s">
        <v>19</v>
      </c>
      <c r="B64" s="6">
        <v>112</v>
      </c>
      <c r="C64" s="5">
        <f t="shared" si="5"/>
        <v>1.6071172334624767E-2</v>
      </c>
      <c r="E64" s="13" t="s">
        <v>8</v>
      </c>
      <c r="F64" s="14">
        <v>7956</v>
      </c>
      <c r="G64" s="15">
        <f t="shared" si="6"/>
        <v>0.33610747327954038</v>
      </c>
    </row>
    <row r="65" spans="1:18" ht="15.75" thickBot="1" x14ac:dyDescent="0.3">
      <c r="A65" s="62" t="s">
        <v>18</v>
      </c>
      <c r="B65" s="6">
        <v>110</v>
      </c>
      <c r="C65" s="5">
        <f t="shared" si="5"/>
        <v>1.578418711436361E-2</v>
      </c>
      <c r="E65" s="63" t="s">
        <v>5</v>
      </c>
      <c r="F65" s="3">
        <f>SUM(F59:F64)</f>
        <v>23671</v>
      </c>
      <c r="G65" s="2"/>
    </row>
    <row r="66" spans="1:18" x14ac:dyDescent="0.25">
      <c r="A66" s="62" t="s">
        <v>15</v>
      </c>
      <c r="B66" s="6">
        <v>90</v>
      </c>
      <c r="C66" s="5">
        <f t="shared" si="5"/>
        <v>1.2914334911752045E-2</v>
      </c>
      <c r="E66" s="122" t="s">
        <v>250</v>
      </c>
      <c r="F66" s="122"/>
      <c r="G66" s="122"/>
    </row>
    <row r="67" spans="1:18" ht="15.75" thickBot="1" x14ac:dyDescent="0.3">
      <c r="A67" s="62" t="s">
        <v>234</v>
      </c>
      <c r="B67" s="6">
        <v>87</v>
      </c>
      <c r="C67" s="5">
        <f t="shared" si="5"/>
        <v>1.248385708136031E-2</v>
      </c>
    </row>
    <row r="68" spans="1:18" ht="18" thickBot="1" x14ac:dyDescent="0.35">
      <c r="A68" s="13" t="s">
        <v>33</v>
      </c>
      <c r="B68" s="14">
        <v>501</v>
      </c>
      <c r="C68" s="15">
        <f t="shared" si="5"/>
        <v>7.1889797675419712E-2</v>
      </c>
      <c r="E68" s="223" t="s">
        <v>57</v>
      </c>
      <c r="F68" s="224"/>
      <c r="G68" s="225"/>
    </row>
    <row r="69" spans="1:18" ht="15.75" thickBot="1" x14ac:dyDescent="0.3">
      <c r="A69" s="63" t="s">
        <v>5</v>
      </c>
      <c r="B69" s="3">
        <f>SUM(B58:B68)</f>
        <v>6969</v>
      </c>
      <c r="C69" s="2"/>
      <c r="E69" s="12" t="s">
        <v>6</v>
      </c>
      <c r="F69" s="4" t="s">
        <v>7</v>
      </c>
      <c r="G69" s="11" t="s">
        <v>2</v>
      </c>
    </row>
    <row r="70" spans="1:18" x14ac:dyDescent="0.25">
      <c r="E70" s="62" t="s">
        <v>36</v>
      </c>
      <c r="F70" s="6">
        <v>463</v>
      </c>
      <c r="G70" s="5">
        <f t="shared" ref="G70:G75" si="7">F70/$F$76</f>
        <v>0.1233679722888356</v>
      </c>
    </row>
    <row r="71" spans="1:18" x14ac:dyDescent="0.25">
      <c r="E71" s="62" t="s">
        <v>37</v>
      </c>
      <c r="F71" s="6">
        <v>784</v>
      </c>
      <c r="G71" s="5">
        <f t="shared" si="7"/>
        <v>0.20889954702904343</v>
      </c>
    </row>
    <row r="72" spans="1:18" x14ac:dyDescent="0.25">
      <c r="E72" s="62" t="s">
        <v>38</v>
      </c>
      <c r="F72" s="6">
        <v>1112</v>
      </c>
      <c r="G72" s="5">
        <f t="shared" si="7"/>
        <v>0.29629629629629628</v>
      </c>
    </row>
    <row r="73" spans="1:18" x14ac:dyDescent="0.25">
      <c r="E73" s="62" t="s">
        <v>39</v>
      </c>
      <c r="F73" s="6">
        <v>715</v>
      </c>
      <c r="G73" s="5">
        <f t="shared" si="7"/>
        <v>0.19051425526245669</v>
      </c>
    </row>
    <row r="74" spans="1:18" x14ac:dyDescent="0.25">
      <c r="E74" s="62" t="s">
        <v>40</v>
      </c>
      <c r="F74" s="6">
        <v>228</v>
      </c>
      <c r="G74" s="5">
        <f t="shared" si="7"/>
        <v>6.0751398880895285E-2</v>
      </c>
      <c r="I74" s="96"/>
      <c r="J74" s="96"/>
      <c r="K74" s="96"/>
    </row>
    <row r="75" spans="1:18" x14ac:dyDescent="0.25">
      <c r="E75" s="13" t="s">
        <v>8</v>
      </c>
      <c r="F75" s="14">
        <v>451</v>
      </c>
      <c r="G75" s="15">
        <f t="shared" si="7"/>
        <v>0.12017053024247269</v>
      </c>
      <c r="H75" s="96"/>
      <c r="L75" s="96"/>
      <c r="M75" s="96"/>
      <c r="N75" s="96"/>
      <c r="O75" s="96"/>
      <c r="P75" s="96"/>
      <c r="Q75" s="96"/>
      <c r="R75" s="96"/>
    </row>
    <row r="76" spans="1:18" ht="15.75" thickBot="1" x14ac:dyDescent="0.3">
      <c r="E76" s="63" t="s">
        <v>5</v>
      </c>
      <c r="F76" s="3">
        <f>SUM(F70:F75)</f>
        <v>3753</v>
      </c>
      <c r="G76" s="2"/>
    </row>
    <row r="77" spans="1:18" ht="15.75" thickBot="1" x14ac:dyDescent="0.3"/>
    <row r="78" spans="1:18" ht="18" thickBot="1" x14ac:dyDescent="0.35">
      <c r="E78" s="223" t="s">
        <v>59</v>
      </c>
      <c r="F78" s="224"/>
      <c r="G78" s="225"/>
    </row>
    <row r="79" spans="1:18" x14ac:dyDescent="0.25">
      <c r="E79" s="12" t="s">
        <v>6</v>
      </c>
      <c r="F79" s="4" t="s">
        <v>7</v>
      </c>
      <c r="G79" s="11" t="s">
        <v>2</v>
      </c>
    </row>
    <row r="80" spans="1:18" x14ac:dyDescent="0.25">
      <c r="E80" s="62" t="s">
        <v>36</v>
      </c>
      <c r="F80" s="6">
        <f>F70</f>
        <v>463</v>
      </c>
      <c r="G80" s="5">
        <f>F80/$F$82</f>
        <v>0.37129109863672816</v>
      </c>
    </row>
    <row r="81" spans="5:8" x14ac:dyDescent="0.25">
      <c r="E81" s="13" t="s">
        <v>37</v>
      </c>
      <c r="F81" s="14">
        <f>F71</f>
        <v>784</v>
      </c>
      <c r="G81" s="15">
        <f>F81/$F$82</f>
        <v>0.62870890136327184</v>
      </c>
    </row>
    <row r="82" spans="5:8" ht="15.75" thickBot="1" x14ac:dyDescent="0.3">
      <c r="E82" s="63" t="s">
        <v>5</v>
      </c>
      <c r="F82" s="3">
        <f>SUM(F80:F81)</f>
        <v>1247</v>
      </c>
      <c r="G82" s="2"/>
    </row>
    <row r="83" spans="5:8" x14ac:dyDescent="0.25">
      <c r="E83" s="96" t="s">
        <v>263</v>
      </c>
      <c r="F83" s="96"/>
      <c r="G83" s="96"/>
      <c r="H83" s="96"/>
    </row>
    <row r="130" spans="1:6" ht="15.75" thickBot="1" x14ac:dyDescent="0.3"/>
    <row r="131" spans="1:6" ht="18" thickBot="1" x14ac:dyDescent="0.35">
      <c r="A131" s="223" t="s">
        <v>60</v>
      </c>
      <c r="B131" s="224"/>
      <c r="C131" s="225"/>
    </row>
    <row r="132" spans="1:6" x14ac:dyDescent="0.25">
      <c r="A132" s="12" t="s">
        <v>12</v>
      </c>
      <c r="B132" s="4" t="s">
        <v>1</v>
      </c>
      <c r="C132" s="11" t="s">
        <v>2</v>
      </c>
    </row>
    <row r="133" spans="1:6" x14ac:dyDescent="0.25">
      <c r="A133" s="62" t="s">
        <v>14</v>
      </c>
      <c r="B133" s="6">
        <v>1648</v>
      </c>
      <c r="C133" s="5">
        <f t="shared" ref="C133:C143" si="8">B133/$B$144</f>
        <v>0.43911537436717291</v>
      </c>
    </row>
    <row r="134" spans="1:6" x14ac:dyDescent="0.25">
      <c r="A134" s="62" t="s">
        <v>13</v>
      </c>
      <c r="B134" s="6">
        <v>919</v>
      </c>
      <c r="C134" s="5">
        <f t="shared" si="8"/>
        <v>0.24487077005062616</v>
      </c>
    </row>
    <row r="135" spans="1:6" x14ac:dyDescent="0.25">
      <c r="A135" s="62" t="s">
        <v>16</v>
      </c>
      <c r="B135" s="6">
        <v>323</v>
      </c>
      <c r="C135" s="5">
        <f t="shared" si="8"/>
        <v>8.606448174793499E-2</v>
      </c>
    </row>
    <row r="136" spans="1:6" x14ac:dyDescent="0.25">
      <c r="A136" s="62" t="s">
        <v>20</v>
      </c>
      <c r="B136" s="6">
        <v>170</v>
      </c>
      <c r="C136" s="5">
        <f t="shared" si="8"/>
        <v>4.5297095656807888E-2</v>
      </c>
    </row>
    <row r="137" spans="1:6" x14ac:dyDescent="0.25">
      <c r="A137" s="62" t="s">
        <v>15</v>
      </c>
      <c r="B137" s="6">
        <v>86</v>
      </c>
      <c r="C137" s="5">
        <f t="shared" si="8"/>
        <v>2.291500133226752E-2</v>
      </c>
    </row>
    <row r="138" spans="1:6" x14ac:dyDescent="0.25">
      <c r="A138" s="62" t="s">
        <v>22</v>
      </c>
      <c r="B138" s="6">
        <v>76</v>
      </c>
      <c r="C138" s="5">
        <f t="shared" si="8"/>
        <v>2.0250466293631763E-2</v>
      </c>
    </row>
    <row r="139" spans="1:6" x14ac:dyDescent="0.25">
      <c r="A139" s="62" t="s">
        <v>112</v>
      </c>
      <c r="B139" s="6">
        <v>60</v>
      </c>
      <c r="C139" s="5">
        <f t="shared" si="8"/>
        <v>1.5987210231814548E-2</v>
      </c>
    </row>
    <row r="140" spans="1:6" x14ac:dyDescent="0.25">
      <c r="A140" s="62" t="s">
        <v>32</v>
      </c>
      <c r="B140" s="6">
        <v>60</v>
      </c>
      <c r="C140" s="5">
        <f t="shared" si="8"/>
        <v>1.5987210231814548E-2</v>
      </c>
    </row>
    <row r="141" spans="1:6" x14ac:dyDescent="0.25">
      <c r="A141" s="62" t="s">
        <v>18</v>
      </c>
      <c r="B141" s="6">
        <v>57</v>
      </c>
      <c r="C141" s="5">
        <f t="shared" si="8"/>
        <v>1.5187849720223821E-2</v>
      </c>
    </row>
    <row r="142" spans="1:6" x14ac:dyDescent="0.25">
      <c r="A142" s="62" t="s">
        <v>19</v>
      </c>
      <c r="B142" s="6">
        <v>49</v>
      </c>
      <c r="C142" s="5">
        <f t="shared" si="8"/>
        <v>1.3056221689315214E-2</v>
      </c>
    </row>
    <row r="143" spans="1:6" x14ac:dyDescent="0.25">
      <c r="A143" s="13" t="s">
        <v>33</v>
      </c>
      <c r="B143" s="14">
        <v>305</v>
      </c>
      <c r="C143" s="15">
        <f t="shared" si="8"/>
        <v>8.1268318678390628E-2</v>
      </c>
      <c r="E143" s="96"/>
      <c r="F143" s="96"/>
    </row>
    <row r="144" spans="1:6" ht="15.75" thickBot="1" x14ac:dyDescent="0.3">
      <c r="A144" s="63" t="s">
        <v>5</v>
      </c>
      <c r="B144" s="3">
        <f>SUM(B133:B143)</f>
        <v>3753</v>
      </c>
      <c r="C144" s="2"/>
    </row>
    <row r="145" spans="1:4" x14ac:dyDescent="0.25">
      <c r="A145" s="123" t="s">
        <v>251</v>
      </c>
      <c r="B145" s="119"/>
      <c r="C145" s="120"/>
      <c r="D145" s="96"/>
    </row>
    <row r="146" spans="1:4" ht="15.75" thickBot="1" x14ac:dyDescent="0.3"/>
    <row r="147" spans="1:4" ht="18" thickBot="1" x14ac:dyDescent="0.35">
      <c r="A147" s="223" t="s">
        <v>61</v>
      </c>
      <c r="B147" s="224"/>
      <c r="C147" s="225"/>
    </row>
    <row r="148" spans="1:4" x14ac:dyDescent="0.25">
      <c r="A148" s="12" t="s">
        <v>12</v>
      </c>
      <c r="B148" s="4" t="s">
        <v>1</v>
      </c>
      <c r="C148" s="11" t="s">
        <v>2</v>
      </c>
    </row>
    <row r="149" spans="1:4" x14ac:dyDescent="0.25">
      <c r="A149" s="62" t="s">
        <v>13</v>
      </c>
      <c r="B149" s="6">
        <v>465</v>
      </c>
      <c r="C149" s="5">
        <f t="shared" ref="C149:C159" si="9">B149/$B$160</f>
        <v>0.37289494787489974</v>
      </c>
    </row>
    <row r="150" spans="1:4" x14ac:dyDescent="0.25">
      <c r="A150" s="62" t="s">
        <v>14</v>
      </c>
      <c r="B150" s="6">
        <v>418</v>
      </c>
      <c r="C150" s="5">
        <f t="shared" si="9"/>
        <v>0.3352044907778669</v>
      </c>
    </row>
    <row r="151" spans="1:4" x14ac:dyDescent="0.25">
      <c r="A151" s="62" t="s">
        <v>16</v>
      </c>
      <c r="B151" s="6">
        <v>103</v>
      </c>
      <c r="C151" s="5">
        <f t="shared" si="9"/>
        <v>8.259823576583801E-2</v>
      </c>
    </row>
    <row r="152" spans="1:4" x14ac:dyDescent="0.25">
      <c r="A152" s="62" t="s">
        <v>112</v>
      </c>
      <c r="B152" s="6">
        <v>60</v>
      </c>
      <c r="C152" s="5">
        <f t="shared" si="9"/>
        <v>4.8115477145148355E-2</v>
      </c>
    </row>
    <row r="153" spans="1:4" x14ac:dyDescent="0.25">
      <c r="A153" s="62" t="s">
        <v>239</v>
      </c>
      <c r="B153" s="6">
        <v>46</v>
      </c>
      <c r="C153" s="5">
        <f t="shared" si="9"/>
        <v>3.6888532477947072E-2</v>
      </c>
    </row>
    <row r="154" spans="1:4" x14ac:dyDescent="0.25">
      <c r="A154" s="62" t="s">
        <v>18</v>
      </c>
      <c r="B154" s="6">
        <v>39</v>
      </c>
      <c r="C154" s="5">
        <f t="shared" si="9"/>
        <v>3.1275060144346431E-2</v>
      </c>
    </row>
    <row r="155" spans="1:4" x14ac:dyDescent="0.25">
      <c r="A155" s="62" t="s">
        <v>20</v>
      </c>
      <c r="B155" s="6">
        <v>35</v>
      </c>
      <c r="C155" s="5">
        <f t="shared" si="9"/>
        <v>2.8067361668003207E-2</v>
      </c>
    </row>
    <row r="156" spans="1:4" x14ac:dyDescent="0.25">
      <c r="A156" s="62" t="s">
        <v>27</v>
      </c>
      <c r="B156" s="6">
        <v>25</v>
      </c>
      <c r="C156" s="5">
        <f t="shared" si="9"/>
        <v>2.0048115477145148E-2</v>
      </c>
    </row>
    <row r="157" spans="1:4" x14ac:dyDescent="0.25">
      <c r="A157" s="62" t="s">
        <v>19</v>
      </c>
      <c r="B157" s="6">
        <v>17</v>
      </c>
      <c r="C157" s="5">
        <f t="shared" si="9"/>
        <v>1.3632718524458701E-2</v>
      </c>
    </row>
    <row r="158" spans="1:4" x14ac:dyDescent="0.25">
      <c r="A158" s="62" t="s">
        <v>23</v>
      </c>
      <c r="B158" s="6">
        <v>15</v>
      </c>
      <c r="C158" s="5">
        <f t="shared" si="9"/>
        <v>1.2028869286287089E-2</v>
      </c>
    </row>
    <row r="159" spans="1:4" x14ac:dyDescent="0.25">
      <c r="A159" s="13" t="s">
        <v>242</v>
      </c>
      <c r="B159" s="14">
        <v>24</v>
      </c>
      <c r="C159" s="15">
        <f t="shared" si="9"/>
        <v>1.9246190858059342E-2</v>
      </c>
    </row>
    <row r="160" spans="1:4" ht="15.75" thickBot="1" x14ac:dyDescent="0.3">
      <c r="A160" s="63" t="s">
        <v>5</v>
      </c>
      <c r="B160" s="3">
        <f>SUM(B149:B159)</f>
        <v>1247</v>
      </c>
      <c r="C160" s="2"/>
    </row>
    <row r="162" spans="1:1" x14ac:dyDescent="0.25">
      <c r="A162" s="96" t="s">
        <v>252</v>
      </c>
    </row>
  </sheetData>
  <mergeCells count="18">
    <mergeCell ref="A1:F1"/>
    <mergeCell ref="A5:C5"/>
    <mergeCell ref="I5:J5"/>
    <mergeCell ref="A12:C12"/>
    <mergeCell ref="A24:C24"/>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1"/>
  <sheetViews>
    <sheetView topLeftCell="A4" workbookViewId="0">
      <selection activeCell="A56" sqref="A56:C69"/>
    </sheetView>
  </sheetViews>
  <sheetFormatPr defaultColWidth="9.140625" defaultRowHeight="15" x14ac:dyDescent="0.25"/>
  <cols>
    <col min="1" max="1" width="26.7109375" style="65" customWidth="1"/>
    <col min="2" max="2" width="10.7109375" style="65" bestFit="1" customWidth="1"/>
    <col min="3" max="3" width="7.7109375" style="65" customWidth="1"/>
    <col min="4" max="4" width="9.140625" style="65"/>
    <col min="5" max="5" width="15.42578125" style="65" customWidth="1"/>
    <col min="6" max="6" width="33.7109375" style="65" bestFit="1" customWidth="1"/>
    <col min="7" max="7" width="18.42578125" style="65" bestFit="1" customWidth="1"/>
    <col min="8" max="8" width="15.140625" style="65" customWidth="1"/>
    <col min="9" max="16384" width="9.140625" style="65"/>
  </cols>
  <sheetData>
    <row r="1" spans="1:11" ht="21" x14ac:dyDescent="0.35">
      <c r="A1" s="226" t="s">
        <v>163</v>
      </c>
      <c r="B1" s="226"/>
      <c r="C1" s="226"/>
      <c r="D1" s="226"/>
      <c r="E1" s="226"/>
      <c r="F1" s="226"/>
      <c r="G1" s="226"/>
    </row>
    <row r="2" spans="1:11" s="96" customFormat="1" ht="21" x14ac:dyDescent="0.35">
      <c r="A2" s="117" t="s">
        <v>245</v>
      </c>
      <c r="G2" s="134"/>
    </row>
    <row r="3" spans="1:11" s="96" customFormat="1" ht="21" x14ac:dyDescent="0.35">
      <c r="A3" s="96" t="s">
        <v>246</v>
      </c>
      <c r="G3" s="134"/>
    </row>
    <row r="4" spans="1:11" ht="15.75" thickBot="1" x14ac:dyDescent="0.3">
      <c r="A4" s="96"/>
      <c r="B4" s="96"/>
      <c r="C4" s="96"/>
      <c r="D4" s="96"/>
      <c r="E4" s="96"/>
      <c r="F4" s="96"/>
    </row>
    <row r="5" spans="1:11" ht="18" thickBot="1" x14ac:dyDescent="0.35">
      <c r="A5" s="227" t="s">
        <v>34</v>
      </c>
      <c r="B5" s="228"/>
      <c r="C5" s="229"/>
      <c r="J5" s="227" t="s">
        <v>62</v>
      </c>
      <c r="K5" s="229"/>
    </row>
    <row r="6" spans="1:11" x14ac:dyDescent="0.25">
      <c r="A6" s="12" t="s">
        <v>0</v>
      </c>
      <c r="B6" s="4" t="s">
        <v>1</v>
      </c>
      <c r="C6" s="11" t="s">
        <v>2</v>
      </c>
      <c r="J6" s="17" t="s">
        <v>164</v>
      </c>
      <c r="K6" s="69"/>
    </row>
    <row r="7" spans="1:11" x14ac:dyDescent="0.25">
      <c r="A7" s="67" t="s">
        <v>3</v>
      </c>
      <c r="B7" s="6">
        <v>90562</v>
      </c>
      <c r="C7" s="5">
        <f>B7/$B$9</f>
        <v>0.92022395415239855</v>
      </c>
      <c r="J7" s="67"/>
      <c r="K7" s="69"/>
    </row>
    <row r="8" spans="1:11" x14ac:dyDescent="0.25">
      <c r="A8" s="13" t="s">
        <v>4</v>
      </c>
      <c r="B8" s="14">
        <v>7851</v>
      </c>
      <c r="C8" s="15">
        <f>B8/$B$9</f>
        <v>7.9776045847601437E-2</v>
      </c>
      <c r="J8" s="67"/>
      <c r="K8" s="69"/>
    </row>
    <row r="9" spans="1:11" ht="15.75" thickBot="1" x14ac:dyDescent="0.3">
      <c r="A9" s="68" t="s">
        <v>5</v>
      </c>
      <c r="B9" s="3">
        <f>SUM(B7:B8)</f>
        <v>98413</v>
      </c>
      <c r="C9" s="2"/>
      <c r="J9" s="67"/>
      <c r="K9" s="69"/>
    </row>
    <row r="10" spans="1:11" x14ac:dyDescent="0.25">
      <c r="A10" s="96" t="s">
        <v>275</v>
      </c>
      <c r="B10" s="137"/>
      <c r="C10" s="137"/>
      <c r="D10" s="96"/>
      <c r="J10" s="67"/>
      <c r="K10" s="69"/>
    </row>
    <row r="11" spans="1:11" ht="15.75" thickBot="1" x14ac:dyDescent="0.3">
      <c r="J11" s="67"/>
      <c r="K11" s="69"/>
    </row>
    <row r="12" spans="1:11" ht="18" thickBot="1" x14ac:dyDescent="0.35">
      <c r="A12" s="227" t="s">
        <v>35</v>
      </c>
      <c r="B12" s="228"/>
      <c r="C12" s="229"/>
      <c r="E12" s="152" t="s">
        <v>262</v>
      </c>
      <c r="F12" s="153"/>
      <c r="G12" s="154"/>
      <c r="J12" s="67"/>
      <c r="K12" s="69"/>
    </row>
    <row r="13" spans="1:11" ht="15" customHeight="1" x14ac:dyDescent="0.25">
      <c r="A13" s="12" t="s">
        <v>6</v>
      </c>
      <c r="B13" s="4" t="s">
        <v>7</v>
      </c>
      <c r="C13" s="11" t="s">
        <v>2</v>
      </c>
      <c r="E13" s="12" t="s">
        <v>0</v>
      </c>
      <c r="F13" s="4" t="s">
        <v>1</v>
      </c>
      <c r="G13" s="11" t="s">
        <v>2</v>
      </c>
      <c r="J13" s="67"/>
      <c r="K13" s="69"/>
    </row>
    <row r="14" spans="1:11" ht="15" customHeight="1" x14ac:dyDescent="0.25">
      <c r="A14" s="67" t="s">
        <v>36</v>
      </c>
      <c r="B14" s="6">
        <v>14164</v>
      </c>
      <c r="C14" s="5">
        <f>B14/$B$21</f>
        <v>0.14392407507138286</v>
      </c>
      <c r="E14" s="98" t="s">
        <v>3</v>
      </c>
      <c r="F14" s="6">
        <v>12522</v>
      </c>
      <c r="G14" s="5">
        <v>0.88400000000000001</v>
      </c>
      <c r="J14" s="67"/>
      <c r="K14" s="69"/>
    </row>
    <row r="15" spans="1:11" ht="15" customHeight="1" x14ac:dyDescent="0.25">
      <c r="A15" s="67" t="s">
        <v>37</v>
      </c>
      <c r="B15" s="6">
        <v>11142</v>
      </c>
      <c r="C15" s="5">
        <f t="shared" ref="C15:C20" si="0">B15/$B$21</f>
        <v>0.11321674981963765</v>
      </c>
      <c r="E15" s="13" t="s">
        <v>4</v>
      </c>
      <c r="F15" s="14">
        <v>1642</v>
      </c>
      <c r="G15" s="15">
        <v>0.11600000000000001</v>
      </c>
      <c r="J15" s="67"/>
      <c r="K15" s="69"/>
    </row>
    <row r="16" spans="1:11" ht="15.75" customHeight="1" thickBot="1" x14ac:dyDescent="0.3">
      <c r="A16" s="67" t="s">
        <v>38</v>
      </c>
      <c r="B16" s="6">
        <v>10355</v>
      </c>
      <c r="C16" s="5">
        <f t="shared" si="0"/>
        <v>0.10521983884242936</v>
      </c>
      <c r="E16" s="99" t="s">
        <v>5</v>
      </c>
      <c r="F16" s="3">
        <v>14164</v>
      </c>
      <c r="G16" s="115"/>
      <c r="J16" s="67"/>
      <c r="K16" s="69"/>
    </row>
    <row r="17" spans="1:11" ht="15.75" customHeight="1" thickBot="1" x14ac:dyDescent="0.3">
      <c r="A17" s="67" t="s">
        <v>39</v>
      </c>
      <c r="B17" s="6">
        <v>9668</v>
      </c>
      <c r="C17" s="5">
        <f t="shared" si="0"/>
        <v>9.8239053783544861E-2</v>
      </c>
      <c r="E17" s="96"/>
      <c r="F17" s="96"/>
      <c r="G17" s="96"/>
      <c r="J17" s="67"/>
      <c r="K17" s="69"/>
    </row>
    <row r="18" spans="1:11" ht="18" thickBot="1" x14ac:dyDescent="0.35">
      <c r="A18" s="67" t="s">
        <v>40</v>
      </c>
      <c r="B18" s="6">
        <v>8383</v>
      </c>
      <c r="C18" s="5">
        <f t="shared" si="0"/>
        <v>8.5181835733084049E-2</v>
      </c>
      <c r="E18" s="152" t="s">
        <v>260</v>
      </c>
      <c r="F18" s="150"/>
      <c r="G18" s="151"/>
      <c r="J18" s="67"/>
      <c r="K18" s="69"/>
    </row>
    <row r="19" spans="1:11" ht="15" customHeight="1" x14ac:dyDescent="0.25">
      <c r="A19" s="67" t="s">
        <v>8</v>
      </c>
      <c r="B19" s="6">
        <v>34959</v>
      </c>
      <c r="C19" s="5">
        <f t="shared" si="0"/>
        <v>0.3552274597868168</v>
      </c>
      <c r="E19" s="12" t="s">
        <v>0</v>
      </c>
      <c r="F19" s="4" t="s">
        <v>1</v>
      </c>
      <c r="G19" s="11" t="s">
        <v>2</v>
      </c>
      <c r="J19" s="67"/>
      <c r="K19" s="69"/>
    </row>
    <row r="20" spans="1:11" ht="15" customHeight="1" x14ac:dyDescent="0.25">
      <c r="A20" s="13" t="s">
        <v>9</v>
      </c>
      <c r="B20" s="14">
        <v>9742</v>
      </c>
      <c r="C20" s="15">
        <f t="shared" si="0"/>
        <v>9.8990986963104474E-2</v>
      </c>
      <c r="E20" s="98" t="s">
        <v>3</v>
      </c>
      <c r="F20" s="6">
        <v>9330</v>
      </c>
      <c r="G20" s="5">
        <v>0.83699999999999997</v>
      </c>
      <c r="J20" s="67"/>
      <c r="K20" s="69"/>
    </row>
    <row r="21" spans="1:11" ht="15.75" customHeight="1" thickBot="1" x14ac:dyDescent="0.3">
      <c r="A21" s="68" t="s">
        <v>5</v>
      </c>
      <c r="B21" s="3">
        <f>SUM(B14:B20)</f>
        <v>98413</v>
      </c>
      <c r="C21" s="2"/>
      <c r="E21" s="13" t="s">
        <v>4</v>
      </c>
      <c r="F21" s="14">
        <v>1812</v>
      </c>
      <c r="G21" s="15">
        <v>0.16300000000000001</v>
      </c>
      <c r="J21" s="67"/>
      <c r="K21" s="69"/>
    </row>
    <row r="22" spans="1:11" ht="15.75" customHeight="1" thickBot="1" x14ac:dyDescent="0.3">
      <c r="A22" s="96" t="s">
        <v>275</v>
      </c>
      <c r="B22" s="96"/>
      <c r="C22" s="96"/>
      <c r="D22" s="96"/>
      <c r="E22" s="99" t="s">
        <v>5</v>
      </c>
      <c r="F22" s="3">
        <v>11142</v>
      </c>
      <c r="G22" s="2"/>
      <c r="J22" s="67"/>
      <c r="K22" s="69"/>
    </row>
    <row r="23" spans="1:11" ht="15.75" thickBot="1" x14ac:dyDescent="0.3">
      <c r="J23" s="67"/>
      <c r="K23" s="69"/>
    </row>
    <row r="24" spans="1:11" ht="18" thickBot="1" x14ac:dyDescent="0.35">
      <c r="A24" s="227" t="s">
        <v>10</v>
      </c>
      <c r="B24" s="228"/>
      <c r="C24" s="229"/>
      <c r="J24" s="67"/>
      <c r="K24" s="69"/>
    </row>
    <row r="25" spans="1:11" ht="18" thickBot="1" x14ac:dyDescent="0.35">
      <c r="A25" s="12" t="s">
        <v>6</v>
      </c>
      <c r="B25" s="4" t="s">
        <v>7</v>
      </c>
      <c r="C25" s="11" t="s">
        <v>2</v>
      </c>
      <c r="E25" s="227" t="s">
        <v>44</v>
      </c>
      <c r="F25" s="228"/>
      <c r="G25" s="229"/>
    </row>
    <row r="26" spans="1:11" x14ac:dyDescent="0.25">
      <c r="A26" s="67" t="s">
        <v>36</v>
      </c>
      <c r="B26" s="6">
        <v>1642</v>
      </c>
      <c r="C26" s="5">
        <f>B26/$B$33</f>
        <v>0.20914533180486561</v>
      </c>
      <c r="E26" s="12" t="s">
        <v>45</v>
      </c>
      <c r="F26" s="4" t="s">
        <v>7</v>
      </c>
      <c r="G26" s="11" t="s">
        <v>2</v>
      </c>
    </row>
    <row r="27" spans="1:11" x14ac:dyDescent="0.25">
      <c r="A27" s="67" t="s">
        <v>37</v>
      </c>
      <c r="B27" s="6">
        <v>1812</v>
      </c>
      <c r="C27" s="5">
        <f t="shared" ref="C27:C32" si="1">B27/$B$33</f>
        <v>0.23079862437905999</v>
      </c>
      <c r="E27" s="67" t="s">
        <v>46</v>
      </c>
      <c r="F27" s="6">
        <v>457</v>
      </c>
      <c r="G27" s="5">
        <f t="shared" ref="G27:G33" si="2">F27/$F$34</f>
        <v>5.8209145331804865E-2</v>
      </c>
    </row>
    <row r="28" spans="1:11" x14ac:dyDescent="0.25">
      <c r="A28" s="67" t="s">
        <v>38</v>
      </c>
      <c r="B28" s="6">
        <v>889</v>
      </c>
      <c r="C28" s="5">
        <f t="shared" si="1"/>
        <v>0.11323398293211055</v>
      </c>
      <c r="E28" s="67" t="s">
        <v>47</v>
      </c>
      <c r="F28" s="6">
        <v>576</v>
      </c>
      <c r="G28" s="5">
        <f t="shared" si="2"/>
        <v>7.3366450133740921E-2</v>
      </c>
    </row>
    <row r="29" spans="1:11" x14ac:dyDescent="0.25">
      <c r="A29" s="67" t="s">
        <v>39</v>
      </c>
      <c r="B29" s="6">
        <v>860</v>
      </c>
      <c r="C29" s="5">
        <f t="shared" si="1"/>
        <v>0.10954018596357153</v>
      </c>
      <c r="E29" s="67" t="s">
        <v>48</v>
      </c>
      <c r="F29" s="6">
        <v>2037</v>
      </c>
      <c r="G29" s="5">
        <f t="shared" si="2"/>
        <v>0.25945739396255252</v>
      </c>
    </row>
    <row r="30" spans="1:11" x14ac:dyDescent="0.25">
      <c r="A30" s="67" t="s">
        <v>40</v>
      </c>
      <c r="B30" s="6">
        <v>482</v>
      </c>
      <c r="C30" s="5">
        <f t="shared" si="1"/>
        <v>6.1393453063304036E-2</v>
      </c>
      <c r="E30" s="67" t="s">
        <v>49</v>
      </c>
      <c r="F30" s="6">
        <v>1532</v>
      </c>
      <c r="G30" s="5">
        <f t="shared" si="2"/>
        <v>0.19513437778626927</v>
      </c>
    </row>
    <row r="31" spans="1:11" x14ac:dyDescent="0.25">
      <c r="A31" s="67" t="s">
        <v>8</v>
      </c>
      <c r="B31" s="6">
        <v>1418</v>
      </c>
      <c r="C31" s="5">
        <f t="shared" si="1"/>
        <v>0.18061393453063304</v>
      </c>
      <c r="E31" s="67" t="s">
        <v>50</v>
      </c>
      <c r="F31" s="6">
        <v>745</v>
      </c>
      <c r="G31" s="5">
        <f t="shared" si="2"/>
        <v>9.4892370398675333E-2</v>
      </c>
    </row>
    <row r="32" spans="1:11" x14ac:dyDescent="0.25">
      <c r="A32" s="13" t="s">
        <v>9</v>
      </c>
      <c r="B32" s="14">
        <v>748</v>
      </c>
      <c r="C32" s="15">
        <f t="shared" si="1"/>
        <v>9.5274487326455229E-2</v>
      </c>
      <c r="E32" s="67" t="s">
        <v>51</v>
      </c>
      <c r="F32" s="6">
        <v>817</v>
      </c>
      <c r="G32" s="5">
        <f t="shared" si="2"/>
        <v>0.10406317666539294</v>
      </c>
    </row>
    <row r="33" spans="1:30" ht="15.75" thickBot="1" x14ac:dyDescent="0.3">
      <c r="A33" s="68" t="s">
        <v>5</v>
      </c>
      <c r="B33" s="3">
        <f>SUM(B26:B32)</f>
        <v>7851</v>
      </c>
      <c r="C33" s="2"/>
      <c r="E33" s="13" t="s">
        <v>52</v>
      </c>
      <c r="F33" s="14">
        <v>1687</v>
      </c>
      <c r="G33" s="15">
        <f t="shared" si="2"/>
        <v>0.21487708572156414</v>
      </c>
      <c r="R33" s="96"/>
      <c r="S33" s="96"/>
      <c r="T33" s="96"/>
      <c r="U33" s="96"/>
      <c r="V33" s="96"/>
      <c r="W33" s="96"/>
      <c r="X33" s="96"/>
      <c r="Y33" s="96"/>
      <c r="Z33" s="96"/>
      <c r="AA33" s="96"/>
      <c r="AB33" s="96"/>
      <c r="AC33" s="96"/>
      <c r="AD33" s="96"/>
    </row>
    <row r="34" spans="1:30" ht="15.75" thickBot="1" x14ac:dyDescent="0.3">
      <c r="A34" s="147"/>
      <c r="B34" s="3"/>
      <c r="C34" s="96"/>
      <c r="D34" s="96"/>
      <c r="E34" s="68" t="s">
        <v>5</v>
      </c>
      <c r="F34" s="3">
        <f>SUM(F27:F33)</f>
        <v>7851</v>
      </c>
      <c r="G34" s="2"/>
      <c r="R34" s="96"/>
      <c r="S34" s="96"/>
      <c r="T34" s="96"/>
      <c r="U34" s="96"/>
      <c r="V34" s="96"/>
      <c r="W34" s="96"/>
      <c r="X34" s="96"/>
      <c r="Y34" s="96"/>
      <c r="Z34" s="96"/>
      <c r="AA34" s="96"/>
      <c r="AB34" s="96"/>
      <c r="AC34" s="96"/>
      <c r="AD34" s="96"/>
    </row>
    <row r="35" spans="1:30" ht="34.5" customHeight="1" thickBot="1" x14ac:dyDescent="0.35">
      <c r="A35" s="223" t="s">
        <v>41</v>
      </c>
      <c r="B35" s="224"/>
      <c r="C35" s="225"/>
      <c r="R35" s="96"/>
      <c r="S35" s="96"/>
      <c r="T35" s="96"/>
      <c r="U35" s="96"/>
      <c r="V35" s="96"/>
      <c r="W35" s="96"/>
      <c r="X35" s="96"/>
      <c r="Y35" s="96"/>
      <c r="Z35" s="96"/>
      <c r="AA35" s="96"/>
      <c r="AB35" s="96"/>
      <c r="AC35" s="96"/>
      <c r="AD35" s="96"/>
    </row>
    <row r="36" spans="1:30" ht="18" thickBot="1" x14ac:dyDescent="0.35">
      <c r="A36" s="12" t="s">
        <v>6</v>
      </c>
      <c r="B36" s="4" t="s">
        <v>7</v>
      </c>
      <c r="C36" s="11" t="s">
        <v>2</v>
      </c>
      <c r="E36" s="223" t="s">
        <v>53</v>
      </c>
      <c r="F36" s="224"/>
      <c r="G36" s="225"/>
      <c r="R36" s="96"/>
      <c r="S36" s="96"/>
      <c r="T36" s="96"/>
      <c r="U36" s="96"/>
      <c r="V36" s="96"/>
      <c r="W36" s="96"/>
      <c r="X36" s="96"/>
      <c r="Y36" s="96"/>
      <c r="Z36" s="96"/>
      <c r="AA36" s="96"/>
      <c r="AB36" s="96"/>
      <c r="AC36" s="96"/>
      <c r="AD36" s="96"/>
    </row>
    <row r="37" spans="1:30" x14ac:dyDescent="0.25">
      <c r="A37" s="67" t="s">
        <v>36</v>
      </c>
      <c r="B37" s="6">
        <f>B26</f>
        <v>1642</v>
      </c>
      <c r="C37" s="5">
        <f>B37/$B$39</f>
        <v>0.47539085118702951</v>
      </c>
      <c r="E37" s="12" t="s">
        <v>45</v>
      </c>
      <c r="F37" s="4" t="s">
        <v>7</v>
      </c>
      <c r="G37" s="11" t="s">
        <v>2</v>
      </c>
      <c r="R37" s="96"/>
      <c r="S37" s="96"/>
      <c r="T37" s="96"/>
      <c r="U37" s="96"/>
      <c r="V37" s="96"/>
      <c r="W37" s="96"/>
      <c r="X37" s="96"/>
      <c r="Y37" s="96"/>
      <c r="Z37" s="96"/>
      <c r="AA37" s="96"/>
      <c r="AB37" s="96"/>
      <c r="AC37" s="96"/>
      <c r="AD37" s="96"/>
    </row>
    <row r="38" spans="1:30" x14ac:dyDescent="0.25">
      <c r="A38" s="13" t="s">
        <v>37</v>
      </c>
      <c r="B38" s="14">
        <f>B27</f>
        <v>1812</v>
      </c>
      <c r="C38" s="15">
        <f>B38/$B$39</f>
        <v>0.52460914881297049</v>
      </c>
      <c r="E38" s="67" t="s">
        <v>46</v>
      </c>
      <c r="F38" s="6">
        <v>233</v>
      </c>
      <c r="G38" s="5">
        <f t="shared" ref="G38:G44" si="3">F38/$F$45</f>
        <v>6.7458019687319057E-2</v>
      </c>
      <c r="R38" s="96"/>
      <c r="S38" s="96"/>
      <c r="T38" s="96"/>
      <c r="U38" s="96"/>
      <c r="V38" s="96"/>
      <c r="W38" s="96"/>
      <c r="X38" s="96"/>
      <c r="Y38" s="96"/>
      <c r="Z38" s="96"/>
      <c r="AA38" s="96"/>
      <c r="AB38" s="96"/>
      <c r="AC38" s="96"/>
      <c r="AD38" s="96"/>
    </row>
    <row r="39" spans="1:30" ht="15.75" thickBot="1" x14ac:dyDescent="0.3">
      <c r="A39" s="68" t="s">
        <v>5</v>
      </c>
      <c r="B39" s="3">
        <f>SUM(B37:B38)</f>
        <v>3454</v>
      </c>
      <c r="C39" s="2"/>
      <c r="E39" s="67" t="s">
        <v>47</v>
      </c>
      <c r="F39" s="6">
        <v>166</v>
      </c>
      <c r="G39" s="5">
        <f t="shared" si="3"/>
        <v>4.8060220034742328E-2</v>
      </c>
      <c r="R39" s="96"/>
      <c r="S39" s="96"/>
      <c r="T39" s="96"/>
      <c r="U39" s="96"/>
      <c r="V39" s="96"/>
      <c r="W39" s="96"/>
      <c r="X39" s="96"/>
      <c r="Y39" s="96"/>
      <c r="Z39" s="96"/>
      <c r="AA39" s="96"/>
      <c r="AB39" s="96"/>
      <c r="AC39" s="96"/>
      <c r="AD39" s="96"/>
    </row>
    <row r="40" spans="1:30" ht="15.75" thickBot="1" x14ac:dyDescent="0.3">
      <c r="E40" s="67" t="s">
        <v>48</v>
      </c>
      <c r="F40" s="6">
        <v>809</v>
      </c>
      <c r="G40" s="5">
        <f t="shared" si="3"/>
        <v>0.23422119281991893</v>
      </c>
      <c r="R40" s="96"/>
      <c r="S40" s="96"/>
      <c r="T40" s="96"/>
      <c r="U40" s="96"/>
      <c r="V40" s="96"/>
      <c r="W40" s="96"/>
      <c r="X40" s="96"/>
      <c r="Y40" s="96"/>
      <c r="Z40" s="96"/>
      <c r="AA40" s="96"/>
      <c r="AB40" s="96"/>
      <c r="AC40" s="96"/>
      <c r="AD40" s="96"/>
    </row>
    <row r="41" spans="1:30" ht="18" thickBot="1" x14ac:dyDescent="0.35">
      <c r="A41" s="227" t="s">
        <v>11</v>
      </c>
      <c r="B41" s="228"/>
      <c r="C41" s="229"/>
      <c r="E41" s="67" t="s">
        <v>49</v>
      </c>
      <c r="F41" s="6">
        <v>783</v>
      </c>
      <c r="G41" s="5">
        <f t="shared" si="3"/>
        <v>0.22669368847712798</v>
      </c>
      <c r="R41" s="96"/>
      <c r="S41" s="96"/>
      <c r="T41" s="96"/>
      <c r="U41" s="96"/>
      <c r="V41" s="96"/>
      <c r="W41" s="96"/>
      <c r="X41" s="96"/>
      <c r="Y41" s="96"/>
      <c r="Z41" s="96"/>
      <c r="AA41" s="96"/>
      <c r="AB41" s="96"/>
      <c r="AC41" s="96"/>
      <c r="AD41" s="96"/>
    </row>
    <row r="42" spans="1:30" x14ac:dyDescent="0.25">
      <c r="A42" s="12" t="s">
        <v>12</v>
      </c>
      <c r="B42" s="4" t="s">
        <v>1</v>
      </c>
      <c r="C42" s="11" t="s">
        <v>2</v>
      </c>
      <c r="E42" s="67" t="s">
        <v>50</v>
      </c>
      <c r="F42" s="6">
        <v>307</v>
      </c>
      <c r="G42" s="5">
        <f t="shared" si="3"/>
        <v>8.8882455124493345E-2</v>
      </c>
      <c r="R42" s="96"/>
      <c r="S42" s="96"/>
      <c r="T42" s="96"/>
      <c r="U42" s="96"/>
      <c r="V42" s="96"/>
      <c r="W42" s="96"/>
      <c r="X42" s="96"/>
      <c r="Y42" s="96"/>
      <c r="Z42" s="96"/>
      <c r="AA42" s="96"/>
      <c r="AB42" s="96"/>
      <c r="AC42" s="96"/>
      <c r="AD42" s="96"/>
    </row>
    <row r="43" spans="1:30" x14ac:dyDescent="0.25">
      <c r="A43" s="18" t="s">
        <v>13</v>
      </c>
      <c r="B43" s="6">
        <v>1345</v>
      </c>
      <c r="C43" s="5">
        <f t="shared" ref="C43:C53" si="4">B43/$B$54</f>
        <v>0.17131575595465545</v>
      </c>
      <c r="E43" s="67" t="s">
        <v>51</v>
      </c>
      <c r="F43" s="6">
        <v>419</v>
      </c>
      <c r="G43" s="5">
        <f t="shared" si="3"/>
        <v>0.12130862767805443</v>
      </c>
      <c r="R43" s="96"/>
      <c r="S43" s="96"/>
      <c r="T43" s="96"/>
      <c r="U43" s="96"/>
      <c r="V43" s="96"/>
      <c r="W43" s="96"/>
      <c r="X43" s="96"/>
      <c r="Y43" s="96"/>
      <c r="Z43" s="96"/>
      <c r="AA43" s="96"/>
      <c r="AB43" s="96"/>
      <c r="AC43" s="96"/>
      <c r="AD43" s="96"/>
    </row>
    <row r="44" spans="1:30" x14ac:dyDescent="0.25">
      <c r="A44" s="18" t="s">
        <v>16</v>
      </c>
      <c r="B44" s="6">
        <v>877</v>
      </c>
      <c r="C44" s="5">
        <f t="shared" si="4"/>
        <v>0.11170551522099095</v>
      </c>
      <c r="E44" s="13" t="s">
        <v>52</v>
      </c>
      <c r="F44" s="14">
        <v>737</v>
      </c>
      <c r="G44" s="15">
        <f t="shared" si="3"/>
        <v>0.21337579617834396</v>
      </c>
      <c r="J44" s="96"/>
      <c r="K44" s="96"/>
      <c r="L44" s="96"/>
      <c r="R44" s="96"/>
      <c r="S44" s="96"/>
      <c r="T44" s="96"/>
      <c r="U44" s="96"/>
      <c r="V44" s="96"/>
      <c r="W44" s="96"/>
      <c r="X44" s="96"/>
      <c r="Y44" s="96"/>
      <c r="Z44" s="96"/>
      <c r="AA44" s="96"/>
      <c r="AB44" s="96"/>
      <c r="AC44" s="96"/>
      <c r="AD44" s="96"/>
    </row>
    <row r="45" spans="1:30" ht="15.75" thickBot="1" x14ac:dyDescent="0.3">
      <c r="A45" s="18" t="s">
        <v>15</v>
      </c>
      <c r="B45" s="6">
        <v>789</v>
      </c>
      <c r="C45" s="5">
        <f t="shared" si="4"/>
        <v>0.10049675200611387</v>
      </c>
      <c r="E45" s="68" t="s">
        <v>5</v>
      </c>
      <c r="F45" s="3">
        <f>SUM(F38:F44)</f>
        <v>3454</v>
      </c>
      <c r="G45" s="2"/>
      <c r="H45" s="96"/>
      <c r="I45" s="96"/>
      <c r="J45" s="96"/>
      <c r="K45" s="96"/>
      <c r="L45" s="96"/>
      <c r="M45" s="96"/>
      <c r="N45" s="96"/>
      <c r="O45" s="96"/>
      <c r="P45" s="96"/>
      <c r="Q45" s="96"/>
      <c r="R45" s="96"/>
      <c r="S45" s="96"/>
      <c r="T45" s="96"/>
      <c r="U45" s="96"/>
      <c r="V45" s="96"/>
      <c r="W45" s="96"/>
      <c r="X45" s="96"/>
      <c r="Y45" s="96"/>
      <c r="Z45" s="96"/>
      <c r="AA45" s="96"/>
      <c r="AB45" s="96"/>
      <c r="AC45" s="96"/>
      <c r="AD45" s="96"/>
    </row>
    <row r="46" spans="1:30" x14ac:dyDescent="0.25">
      <c r="A46" s="18" t="s">
        <v>14</v>
      </c>
      <c r="B46" s="6">
        <v>562</v>
      </c>
      <c r="C46" s="5">
        <f t="shared" si="4"/>
        <v>7.1583237804101391E-2</v>
      </c>
      <c r="E46" s="118" t="s">
        <v>247</v>
      </c>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row>
    <row r="47" spans="1:30" x14ac:dyDescent="0.25">
      <c r="A47" s="18" t="s">
        <v>165</v>
      </c>
      <c r="B47" s="6">
        <v>559</v>
      </c>
      <c r="C47" s="5">
        <f t="shared" si="4"/>
        <v>7.1201120876321494E-2</v>
      </c>
      <c r="E47" s="121" t="s">
        <v>248</v>
      </c>
      <c r="F47" s="96"/>
      <c r="G47" s="96"/>
      <c r="H47" s="96"/>
      <c r="I47" s="96"/>
      <c r="M47" s="96"/>
      <c r="N47" s="96"/>
      <c r="O47" s="96"/>
      <c r="P47" s="96"/>
      <c r="Q47" s="96"/>
      <c r="R47" s="96"/>
      <c r="S47" s="96"/>
      <c r="T47" s="96"/>
      <c r="U47" s="96"/>
      <c r="V47" s="96"/>
      <c r="W47" s="96"/>
      <c r="X47" s="96"/>
      <c r="Y47" s="96"/>
      <c r="Z47" s="96"/>
      <c r="AA47" s="96"/>
      <c r="AB47" s="96"/>
      <c r="AC47" s="96"/>
      <c r="AD47" s="96"/>
    </row>
    <row r="48" spans="1:30" x14ac:dyDescent="0.25">
      <c r="A48" s="18" t="s">
        <v>24</v>
      </c>
      <c r="B48" s="6">
        <v>532</v>
      </c>
      <c r="C48" s="5">
        <f t="shared" si="4"/>
        <v>6.7762068526302385E-2</v>
      </c>
      <c r="E48" s="121" t="s">
        <v>249</v>
      </c>
      <c r="F48" s="96"/>
      <c r="G48" s="96"/>
      <c r="R48" s="96"/>
      <c r="S48" s="96"/>
      <c r="T48" s="96"/>
      <c r="U48" s="96"/>
      <c r="V48" s="96"/>
      <c r="W48" s="96"/>
      <c r="X48" s="96"/>
      <c r="Y48" s="96"/>
      <c r="Z48" s="96"/>
      <c r="AA48" s="96"/>
      <c r="AB48" s="96"/>
      <c r="AC48" s="96"/>
      <c r="AD48" s="96"/>
    </row>
    <row r="49" spans="1:30" ht="15.75" thickBot="1" x14ac:dyDescent="0.3">
      <c r="A49" s="18" t="s">
        <v>30</v>
      </c>
      <c r="B49" s="6">
        <v>438</v>
      </c>
      <c r="C49" s="5">
        <f t="shared" si="4"/>
        <v>5.5789071455865494E-2</v>
      </c>
      <c r="R49" s="96"/>
      <c r="S49" s="96"/>
      <c r="T49" s="96"/>
      <c r="U49" s="96"/>
      <c r="V49" s="96"/>
      <c r="W49" s="96"/>
      <c r="X49" s="96"/>
      <c r="Y49" s="96"/>
      <c r="Z49" s="96"/>
      <c r="AA49" s="96"/>
      <c r="AB49" s="96"/>
      <c r="AC49" s="96"/>
      <c r="AD49" s="96"/>
    </row>
    <row r="50" spans="1:30" ht="18" thickBot="1" x14ac:dyDescent="0.35">
      <c r="A50" s="18" t="s">
        <v>19</v>
      </c>
      <c r="B50" s="6">
        <v>288</v>
      </c>
      <c r="C50" s="5">
        <f t="shared" si="4"/>
        <v>3.668322506687046E-2</v>
      </c>
      <c r="E50" s="227" t="s">
        <v>237</v>
      </c>
      <c r="F50" s="228"/>
      <c r="G50" s="229"/>
      <c r="R50" s="96"/>
      <c r="S50" s="96"/>
      <c r="T50" s="96"/>
      <c r="U50" s="96"/>
      <c r="V50" s="96"/>
      <c r="W50" s="96"/>
      <c r="X50" s="96"/>
      <c r="Y50" s="96"/>
      <c r="Z50" s="96"/>
      <c r="AA50" s="96"/>
      <c r="AB50" s="96"/>
      <c r="AC50" s="96"/>
      <c r="AD50" s="96"/>
    </row>
    <row r="51" spans="1:30" x14ac:dyDescent="0.25">
      <c r="A51" s="18" t="s">
        <v>23</v>
      </c>
      <c r="B51" s="6">
        <v>234</v>
      </c>
      <c r="C51" s="5">
        <f t="shared" si="4"/>
        <v>2.980512036683225E-2</v>
      </c>
      <c r="E51" s="12" t="s">
        <v>54</v>
      </c>
      <c r="F51" s="4" t="s">
        <v>1</v>
      </c>
      <c r="G51" s="11" t="s">
        <v>2</v>
      </c>
      <c r="R51" s="96"/>
      <c r="S51" s="96"/>
      <c r="T51" s="96"/>
      <c r="U51" s="96"/>
      <c r="V51" s="96"/>
      <c r="W51" s="96"/>
      <c r="X51" s="96"/>
      <c r="Y51" s="96"/>
      <c r="Z51" s="96"/>
      <c r="AA51" s="96"/>
      <c r="AB51" s="96"/>
      <c r="AC51" s="96"/>
      <c r="AD51" s="96"/>
    </row>
    <row r="52" spans="1:30" x14ac:dyDescent="0.25">
      <c r="A52" s="18" t="s">
        <v>20</v>
      </c>
      <c r="B52" s="6">
        <v>215</v>
      </c>
      <c r="C52" s="5">
        <f t="shared" si="4"/>
        <v>2.7385046490892882E-2</v>
      </c>
      <c r="E52" s="67" t="s">
        <v>55</v>
      </c>
      <c r="F52" s="6">
        <v>42995</v>
      </c>
      <c r="G52" s="5">
        <f>F52/$F$54</f>
        <v>0.94492428737829937</v>
      </c>
      <c r="R52" s="96"/>
      <c r="S52" s="96"/>
      <c r="T52" s="96"/>
      <c r="U52" s="96"/>
      <c r="V52" s="96"/>
      <c r="W52" s="96"/>
      <c r="X52" s="96"/>
      <c r="Y52" s="96"/>
      <c r="Z52" s="96"/>
      <c r="AA52" s="96"/>
      <c r="AB52" s="96"/>
      <c r="AC52" s="96"/>
      <c r="AD52" s="96"/>
    </row>
    <row r="53" spans="1:30" s="66" customFormat="1" x14ac:dyDescent="0.25">
      <c r="A53" s="19" t="s">
        <v>33</v>
      </c>
      <c r="B53" s="14">
        <v>2012</v>
      </c>
      <c r="C53" s="15">
        <f t="shared" si="4"/>
        <v>0.25627308623105338</v>
      </c>
      <c r="D53" s="65"/>
      <c r="E53" s="13" t="s">
        <v>58</v>
      </c>
      <c r="F53" s="14">
        <v>2506</v>
      </c>
      <c r="G53" s="15">
        <f>F53/$F$54</f>
        <v>5.507571262170062E-2</v>
      </c>
      <c r="H53" s="65"/>
      <c r="I53" s="65"/>
      <c r="J53" s="65"/>
      <c r="K53" s="65"/>
      <c r="L53" s="65"/>
      <c r="M53" s="65"/>
      <c r="N53" s="65"/>
      <c r="O53" s="65"/>
      <c r="P53" s="65"/>
      <c r="Q53" s="65"/>
      <c r="R53" s="65"/>
      <c r="S53" s="65"/>
      <c r="T53" s="65"/>
      <c r="U53" s="65"/>
      <c r="V53" s="65"/>
      <c r="W53" s="65"/>
      <c r="X53" s="65"/>
      <c r="Y53" s="65"/>
      <c r="Z53" s="65"/>
      <c r="AA53" s="65"/>
      <c r="AB53" s="65"/>
      <c r="AC53" s="65"/>
      <c r="AD53" s="65"/>
    </row>
    <row r="54" spans="1:30" ht="15.75" thickBot="1" x14ac:dyDescent="0.3">
      <c r="A54" s="68" t="s">
        <v>5</v>
      </c>
      <c r="B54" s="3">
        <f>SUM(B43:B53)</f>
        <v>7851</v>
      </c>
      <c r="C54" s="2"/>
      <c r="E54" s="68" t="s">
        <v>5</v>
      </c>
      <c r="F54" s="3">
        <f>SUM(F52:F53)</f>
        <v>45501</v>
      </c>
      <c r="G54" s="2"/>
      <c r="H54" s="96"/>
    </row>
    <row r="55" spans="1:30" ht="15.75" thickBot="1" x14ac:dyDescent="0.3">
      <c r="D55" s="66"/>
      <c r="E55" s="96" t="s">
        <v>258</v>
      </c>
      <c r="F55" s="96"/>
      <c r="G55" s="96"/>
    </row>
    <row r="56" spans="1:30" ht="36.75" customHeight="1" thickBot="1" x14ac:dyDescent="0.35">
      <c r="A56" s="223" t="s">
        <v>42</v>
      </c>
      <c r="B56" s="224"/>
      <c r="C56" s="225"/>
    </row>
    <row r="57" spans="1:30" ht="18" thickBot="1" x14ac:dyDescent="0.35">
      <c r="A57" s="12" t="s">
        <v>12</v>
      </c>
      <c r="B57" s="4" t="s">
        <v>1</v>
      </c>
      <c r="C57" s="11" t="s">
        <v>2</v>
      </c>
      <c r="E57" s="223" t="s">
        <v>56</v>
      </c>
      <c r="F57" s="224"/>
      <c r="G57" s="225"/>
    </row>
    <row r="58" spans="1:30" x14ac:dyDescent="0.25">
      <c r="A58" s="67" t="s">
        <v>13</v>
      </c>
      <c r="B58" s="6">
        <v>648</v>
      </c>
      <c r="C58" s="5">
        <f t="shared" ref="C58:C68" si="5">B58/$B$69</f>
        <v>0.18760856977417487</v>
      </c>
      <c r="E58" s="12" t="s">
        <v>6</v>
      </c>
      <c r="F58" s="4" t="s">
        <v>7</v>
      </c>
      <c r="G58" s="11" t="s">
        <v>2</v>
      </c>
    </row>
    <row r="59" spans="1:30" x14ac:dyDescent="0.25">
      <c r="A59" s="67" t="s">
        <v>16</v>
      </c>
      <c r="B59" s="6">
        <v>590</v>
      </c>
      <c r="C59" s="5">
        <f t="shared" si="5"/>
        <v>0.17081644470179502</v>
      </c>
      <c r="E59" s="67" t="s">
        <v>36</v>
      </c>
      <c r="F59" s="6">
        <v>2167</v>
      </c>
      <c r="G59" s="5">
        <f t="shared" ref="G59:G64" si="6">F59/$F$65</f>
        <v>0.11420891746600612</v>
      </c>
    </row>
    <row r="60" spans="1:30" x14ac:dyDescent="0.25">
      <c r="A60" s="67" t="s">
        <v>165</v>
      </c>
      <c r="B60" s="6">
        <v>339</v>
      </c>
      <c r="C60" s="5">
        <f t="shared" si="5"/>
        <v>9.8147075854082222E-2</v>
      </c>
      <c r="E60" s="67" t="s">
        <v>37</v>
      </c>
      <c r="F60" s="6">
        <v>2313</v>
      </c>
      <c r="G60" s="5">
        <f t="shared" si="6"/>
        <v>0.1219036576367661</v>
      </c>
    </row>
    <row r="61" spans="1:30" x14ac:dyDescent="0.25">
      <c r="A61" s="67" t="s">
        <v>23</v>
      </c>
      <c r="B61" s="6">
        <v>219</v>
      </c>
      <c r="C61" s="5">
        <f t="shared" si="5"/>
        <v>6.340474811812391E-2</v>
      </c>
      <c r="E61" s="67" t="s">
        <v>38</v>
      </c>
      <c r="F61" s="6">
        <v>1633</v>
      </c>
      <c r="G61" s="5">
        <f t="shared" si="6"/>
        <v>8.6065141772952464E-2</v>
      </c>
    </row>
    <row r="62" spans="1:30" x14ac:dyDescent="0.25">
      <c r="A62" s="67" t="s">
        <v>15</v>
      </c>
      <c r="B62" s="6">
        <v>187</v>
      </c>
      <c r="C62" s="5">
        <f t="shared" si="5"/>
        <v>5.4140127388535034E-2</v>
      </c>
      <c r="E62" s="67" t="s">
        <v>39</v>
      </c>
      <c r="F62" s="6">
        <v>1747</v>
      </c>
      <c r="G62" s="5">
        <f t="shared" si="6"/>
        <v>9.2073363550121218E-2</v>
      </c>
    </row>
    <row r="63" spans="1:30" x14ac:dyDescent="0.25">
      <c r="A63" s="67" t="s">
        <v>24</v>
      </c>
      <c r="B63" s="6">
        <v>185</v>
      </c>
      <c r="C63" s="5">
        <f t="shared" si="5"/>
        <v>5.3561088592935728E-2</v>
      </c>
      <c r="E63" s="67" t="s">
        <v>40</v>
      </c>
      <c r="F63" s="6">
        <v>1456</v>
      </c>
      <c r="G63" s="5">
        <f t="shared" si="6"/>
        <v>7.6736586908400975E-2</v>
      </c>
    </row>
    <row r="64" spans="1:30" x14ac:dyDescent="0.25">
      <c r="A64" s="67" t="s">
        <v>18</v>
      </c>
      <c r="B64" s="6">
        <v>161</v>
      </c>
      <c r="C64" s="5">
        <f t="shared" si="5"/>
        <v>4.6612623045744067E-2</v>
      </c>
      <c r="E64" s="13" t="s">
        <v>8</v>
      </c>
      <c r="F64" s="14">
        <v>9658</v>
      </c>
      <c r="G64" s="15">
        <f t="shared" si="6"/>
        <v>0.50901233266575319</v>
      </c>
    </row>
    <row r="65" spans="1:7" ht="15.75" thickBot="1" x14ac:dyDescent="0.3">
      <c r="A65" s="67" t="s">
        <v>19</v>
      </c>
      <c r="B65" s="6">
        <v>142</v>
      </c>
      <c r="C65" s="5">
        <f t="shared" si="5"/>
        <v>4.1111754487550667E-2</v>
      </c>
      <c r="E65" s="68" t="s">
        <v>5</v>
      </c>
      <c r="F65" s="3">
        <f>SUM(F59:F64)</f>
        <v>18974</v>
      </c>
      <c r="G65" s="2"/>
    </row>
    <row r="66" spans="1:7" x14ac:dyDescent="0.25">
      <c r="A66" s="67" t="s">
        <v>112</v>
      </c>
      <c r="B66" s="6">
        <v>139</v>
      </c>
      <c r="C66" s="5">
        <f t="shared" si="5"/>
        <v>4.0243196294151705E-2</v>
      </c>
    </row>
    <row r="67" spans="1:7" ht="15.75" thickBot="1" x14ac:dyDescent="0.3">
      <c r="A67" s="67" t="s">
        <v>14</v>
      </c>
      <c r="B67" s="6">
        <v>133</v>
      </c>
      <c r="C67" s="5">
        <f t="shared" si="5"/>
        <v>3.8506079907353795E-2</v>
      </c>
    </row>
    <row r="68" spans="1:7" ht="18" thickBot="1" x14ac:dyDescent="0.35">
      <c r="A68" s="13" t="s">
        <v>33</v>
      </c>
      <c r="B68" s="14">
        <v>711</v>
      </c>
      <c r="C68" s="15">
        <f t="shared" si="5"/>
        <v>0.20584829183555298</v>
      </c>
      <c r="E68" s="223" t="s">
        <v>57</v>
      </c>
      <c r="F68" s="224"/>
      <c r="G68" s="225"/>
    </row>
    <row r="69" spans="1:7" ht="15.75" thickBot="1" x14ac:dyDescent="0.3">
      <c r="A69" s="68" t="s">
        <v>5</v>
      </c>
      <c r="B69" s="3">
        <f>SUM(B58:B68)</f>
        <v>3454</v>
      </c>
      <c r="C69" s="2"/>
      <c r="E69" s="12" t="s">
        <v>6</v>
      </c>
      <c r="F69" s="4" t="s">
        <v>7</v>
      </c>
      <c r="G69" s="11" t="s">
        <v>2</v>
      </c>
    </row>
    <row r="70" spans="1:7" x14ac:dyDescent="0.25">
      <c r="E70" s="98" t="s">
        <v>36</v>
      </c>
      <c r="F70" s="6">
        <v>288</v>
      </c>
      <c r="G70" s="5">
        <f t="shared" ref="G70:G75" si="7">F70/$F$76</f>
        <v>0.20498220640569395</v>
      </c>
    </row>
    <row r="71" spans="1:7" x14ac:dyDescent="0.25">
      <c r="E71" s="98" t="s">
        <v>37</v>
      </c>
      <c r="F71" s="6">
        <v>516</v>
      </c>
      <c r="G71" s="5">
        <f t="shared" si="7"/>
        <v>0.36725978647686836</v>
      </c>
    </row>
    <row r="72" spans="1:7" x14ac:dyDescent="0.25">
      <c r="E72" s="98" t="s">
        <v>38</v>
      </c>
      <c r="F72" s="6">
        <v>170</v>
      </c>
      <c r="G72" s="5">
        <f t="shared" si="7"/>
        <v>0.12099644128113879</v>
      </c>
    </row>
    <row r="73" spans="1:7" x14ac:dyDescent="0.25">
      <c r="E73" s="98" t="s">
        <v>39</v>
      </c>
      <c r="F73" s="6">
        <v>149</v>
      </c>
      <c r="G73" s="5">
        <f t="shared" si="7"/>
        <v>0.10604982206405694</v>
      </c>
    </row>
    <row r="74" spans="1:7" x14ac:dyDescent="0.25">
      <c r="E74" s="98" t="s">
        <v>40</v>
      </c>
      <c r="F74" s="6">
        <v>48</v>
      </c>
      <c r="G74" s="5">
        <f t="shared" si="7"/>
        <v>3.4163701067615661E-2</v>
      </c>
    </row>
    <row r="75" spans="1:7" x14ac:dyDescent="0.25">
      <c r="E75" s="13" t="s">
        <v>8</v>
      </c>
      <c r="F75" s="14">
        <v>234</v>
      </c>
      <c r="G75" s="15">
        <f t="shared" si="7"/>
        <v>0.16654804270462634</v>
      </c>
    </row>
    <row r="76" spans="1:7" ht="15.75" thickBot="1" x14ac:dyDescent="0.3">
      <c r="E76" s="99" t="s">
        <v>5</v>
      </c>
      <c r="F76" s="3">
        <f>SUM(F70:F75)</f>
        <v>1405</v>
      </c>
      <c r="G76" s="2"/>
    </row>
    <row r="77" spans="1:7" ht="18" customHeight="1" thickBot="1" x14ac:dyDescent="0.3">
      <c r="E77" s="96"/>
      <c r="F77" s="96"/>
      <c r="G77" s="96"/>
    </row>
    <row r="78" spans="1:7" ht="41.45" customHeight="1" thickBot="1" x14ac:dyDescent="0.35">
      <c r="E78" s="223" t="s">
        <v>59</v>
      </c>
      <c r="F78" s="224"/>
      <c r="G78" s="225"/>
    </row>
    <row r="79" spans="1:7" x14ac:dyDescent="0.25">
      <c r="E79" s="12" t="s">
        <v>6</v>
      </c>
      <c r="F79" s="4" t="s">
        <v>7</v>
      </c>
      <c r="G79" s="11" t="s">
        <v>2</v>
      </c>
    </row>
    <row r="80" spans="1:7" x14ac:dyDescent="0.25">
      <c r="E80" s="98" t="s">
        <v>36</v>
      </c>
      <c r="F80" s="6">
        <f>F70</f>
        <v>288</v>
      </c>
      <c r="G80" s="5">
        <f>F80/$F$82</f>
        <v>0.35820895522388058</v>
      </c>
    </row>
    <row r="81" spans="5:23" x14ac:dyDescent="0.25">
      <c r="E81" s="13" t="s">
        <v>37</v>
      </c>
      <c r="F81" s="14">
        <f>F71</f>
        <v>516</v>
      </c>
      <c r="G81" s="15">
        <f>F81/$F$82</f>
        <v>0.64179104477611937</v>
      </c>
    </row>
    <row r="82" spans="5:23" ht="36" customHeight="1" thickBot="1" x14ac:dyDescent="0.3">
      <c r="E82" s="99" t="s">
        <v>5</v>
      </c>
      <c r="F82" s="3">
        <f>SUM(F80:F81)</f>
        <v>804</v>
      </c>
      <c r="G82" s="2"/>
    </row>
    <row r="91" spans="5:23" s="96" customFormat="1" x14ac:dyDescent="0.25"/>
    <row r="92" spans="5:23" x14ac:dyDescent="0.25">
      <c r="N92" s="96"/>
      <c r="O92" s="96"/>
      <c r="P92" s="96"/>
      <c r="Q92" s="96"/>
      <c r="R92" s="96"/>
      <c r="S92" s="96"/>
      <c r="T92" s="96"/>
      <c r="U92" s="96"/>
      <c r="V92" s="96"/>
      <c r="W92" s="96"/>
    </row>
    <row r="93" spans="5:23" x14ac:dyDescent="0.25">
      <c r="N93" s="96"/>
      <c r="O93" s="96"/>
      <c r="P93" s="96"/>
      <c r="Q93" s="96"/>
      <c r="R93" s="96"/>
      <c r="S93" s="96"/>
      <c r="T93" s="96"/>
      <c r="U93" s="96"/>
      <c r="V93" s="96"/>
      <c r="W93" s="96"/>
    </row>
    <row r="103" ht="34.5" customHeight="1" x14ac:dyDescent="0.25"/>
    <row r="113" ht="33.75" customHeight="1" x14ac:dyDescent="0.25"/>
    <row r="123" ht="34.5" customHeight="1" x14ac:dyDescent="0.25"/>
    <row r="128" ht="15.75" thickBot="1" x14ac:dyDescent="0.3"/>
    <row r="129" spans="1:6" ht="30" customHeight="1" thickBot="1" x14ac:dyDescent="0.35">
      <c r="A129" s="223" t="s">
        <v>60</v>
      </c>
      <c r="B129" s="224"/>
      <c r="C129" s="225"/>
    </row>
    <row r="130" spans="1:6" x14ac:dyDescent="0.25">
      <c r="A130" s="12" t="s">
        <v>12</v>
      </c>
      <c r="B130" s="4" t="s">
        <v>1</v>
      </c>
      <c r="C130" s="11" t="s">
        <v>2</v>
      </c>
    </row>
    <row r="131" spans="1:6" x14ac:dyDescent="0.25">
      <c r="A131" s="67" t="s">
        <v>165</v>
      </c>
      <c r="B131" s="6">
        <v>201</v>
      </c>
      <c r="C131" s="5">
        <f t="shared" ref="C131:C141" si="8">B131/$B$142</f>
        <v>0.14306049822064057</v>
      </c>
    </row>
    <row r="132" spans="1:6" x14ac:dyDescent="0.25">
      <c r="A132" s="67" t="s">
        <v>16</v>
      </c>
      <c r="B132" s="6">
        <v>185</v>
      </c>
      <c r="C132" s="5">
        <f t="shared" si="8"/>
        <v>0.13167259786476868</v>
      </c>
    </row>
    <row r="133" spans="1:6" x14ac:dyDescent="0.25">
      <c r="A133" s="67" t="s">
        <v>15</v>
      </c>
      <c r="B133" s="6">
        <v>119</v>
      </c>
      <c r="C133" s="5">
        <f t="shared" si="8"/>
        <v>8.4697508896797155E-2</v>
      </c>
    </row>
    <row r="134" spans="1:6" x14ac:dyDescent="0.25">
      <c r="A134" s="67" t="s">
        <v>13</v>
      </c>
      <c r="B134" s="6">
        <v>118</v>
      </c>
      <c r="C134" s="5">
        <f t="shared" si="8"/>
        <v>8.3985765124555162E-2</v>
      </c>
    </row>
    <row r="135" spans="1:6" x14ac:dyDescent="0.25">
      <c r="A135" s="67" t="s">
        <v>30</v>
      </c>
      <c r="B135" s="6">
        <v>104</v>
      </c>
      <c r="C135" s="5">
        <f t="shared" si="8"/>
        <v>7.4021352313167255E-2</v>
      </c>
    </row>
    <row r="136" spans="1:6" x14ac:dyDescent="0.25">
      <c r="A136" s="67" t="s">
        <v>14</v>
      </c>
      <c r="B136" s="6">
        <v>92</v>
      </c>
      <c r="C136" s="5">
        <f t="shared" si="8"/>
        <v>6.5480427046263348E-2</v>
      </c>
    </row>
    <row r="137" spans="1:6" x14ac:dyDescent="0.25">
      <c r="A137" s="67" t="s">
        <v>24</v>
      </c>
      <c r="B137" s="6">
        <v>89</v>
      </c>
      <c r="C137" s="5">
        <f t="shared" si="8"/>
        <v>6.3345195729537368E-2</v>
      </c>
    </row>
    <row r="138" spans="1:6" x14ac:dyDescent="0.25">
      <c r="A138" s="67" t="s">
        <v>22</v>
      </c>
      <c r="B138" s="6">
        <v>56</v>
      </c>
      <c r="C138" s="5">
        <f t="shared" si="8"/>
        <v>3.9857651245551601E-2</v>
      </c>
    </row>
    <row r="139" spans="1:6" x14ac:dyDescent="0.25">
      <c r="A139" s="67" t="s">
        <v>19</v>
      </c>
      <c r="B139" s="6">
        <v>47</v>
      </c>
      <c r="C139" s="5">
        <f t="shared" si="8"/>
        <v>3.3451957295373667E-2</v>
      </c>
    </row>
    <row r="140" spans="1:6" x14ac:dyDescent="0.25">
      <c r="A140" s="67" t="s">
        <v>26</v>
      </c>
      <c r="B140" s="6">
        <v>46</v>
      </c>
      <c r="C140" s="5">
        <f t="shared" si="8"/>
        <v>3.2740213523131674E-2</v>
      </c>
    </row>
    <row r="141" spans="1:6" x14ac:dyDescent="0.25">
      <c r="A141" s="13" t="s">
        <v>33</v>
      </c>
      <c r="B141" s="14">
        <v>348</v>
      </c>
      <c r="C141" s="15">
        <f t="shared" si="8"/>
        <v>0.24768683274021353</v>
      </c>
      <c r="F141" s="96"/>
    </row>
    <row r="142" spans="1:6" ht="15.75" thickBot="1" x14ac:dyDescent="0.3">
      <c r="A142" s="68" t="s">
        <v>5</v>
      </c>
      <c r="B142" s="3">
        <f>SUM(B131:B141)</f>
        <v>1405</v>
      </c>
      <c r="C142" s="2"/>
      <c r="D142" s="96"/>
      <c r="E142" s="96"/>
    </row>
    <row r="143" spans="1:6" x14ac:dyDescent="0.25">
      <c r="A143" s="123" t="s">
        <v>251</v>
      </c>
      <c r="B143" s="96"/>
      <c r="C143" s="96"/>
    </row>
    <row r="144" spans="1:6" ht="15.75" thickBot="1" x14ac:dyDescent="0.3"/>
    <row r="145" spans="1:10" ht="33.75" customHeight="1" thickBot="1" x14ac:dyDescent="0.35">
      <c r="A145" s="223" t="s">
        <v>61</v>
      </c>
      <c r="B145" s="224"/>
      <c r="C145" s="225"/>
    </row>
    <row r="146" spans="1:10" x14ac:dyDescent="0.25">
      <c r="A146" s="12" t="s">
        <v>12</v>
      </c>
      <c r="B146" s="4" t="s">
        <v>1</v>
      </c>
      <c r="C146" s="11" t="s">
        <v>2</v>
      </c>
    </row>
    <row r="147" spans="1:10" x14ac:dyDescent="0.25">
      <c r="A147" s="98" t="s">
        <v>16</v>
      </c>
      <c r="B147" s="6">
        <v>166</v>
      </c>
      <c r="C147" s="5">
        <f t="shared" ref="C147:C157" si="9">B147/$B$158</f>
        <v>0.20646766169154229</v>
      </c>
    </row>
    <row r="148" spans="1:10" x14ac:dyDescent="0.25">
      <c r="A148" s="98" t="s">
        <v>165</v>
      </c>
      <c r="B148" s="6">
        <v>126</v>
      </c>
      <c r="C148" s="5">
        <f t="shared" si="9"/>
        <v>0.15671641791044777</v>
      </c>
    </row>
    <row r="149" spans="1:10" x14ac:dyDescent="0.25">
      <c r="A149" s="98" t="s">
        <v>13</v>
      </c>
      <c r="B149" s="6">
        <v>78</v>
      </c>
      <c r="C149" s="5">
        <f t="shared" si="9"/>
        <v>9.7014925373134331E-2</v>
      </c>
    </row>
    <row r="150" spans="1:10" x14ac:dyDescent="0.25">
      <c r="A150" s="98" t="s">
        <v>24</v>
      </c>
      <c r="B150" s="6">
        <v>55</v>
      </c>
      <c r="C150" s="5">
        <f t="shared" si="9"/>
        <v>6.8407960199004969E-2</v>
      </c>
    </row>
    <row r="151" spans="1:10" x14ac:dyDescent="0.25">
      <c r="A151" s="98" t="s">
        <v>19</v>
      </c>
      <c r="B151" s="6">
        <v>47</v>
      </c>
      <c r="C151" s="5">
        <f t="shared" si="9"/>
        <v>5.8457711442786067E-2</v>
      </c>
    </row>
    <row r="152" spans="1:10" x14ac:dyDescent="0.25">
      <c r="A152" s="98" t="s">
        <v>22</v>
      </c>
      <c r="B152" s="6">
        <v>47</v>
      </c>
      <c r="C152" s="5">
        <f t="shared" si="9"/>
        <v>5.8457711442786067E-2</v>
      </c>
    </row>
    <row r="153" spans="1:10" x14ac:dyDescent="0.25">
      <c r="A153" s="98" t="s">
        <v>112</v>
      </c>
      <c r="B153" s="6">
        <v>44</v>
      </c>
      <c r="C153" s="5">
        <f t="shared" si="9"/>
        <v>5.4726368159203981E-2</v>
      </c>
    </row>
    <row r="154" spans="1:10" x14ac:dyDescent="0.25">
      <c r="A154" s="98" t="s">
        <v>23</v>
      </c>
      <c r="B154" s="6">
        <v>37</v>
      </c>
      <c r="C154" s="5">
        <f t="shared" si="9"/>
        <v>4.6019900497512436E-2</v>
      </c>
    </row>
    <row r="155" spans="1:10" x14ac:dyDescent="0.25">
      <c r="A155" s="98" t="s">
        <v>18</v>
      </c>
      <c r="B155" s="6">
        <v>28</v>
      </c>
      <c r="C155" s="5">
        <f t="shared" si="9"/>
        <v>3.482587064676617E-2</v>
      </c>
    </row>
    <row r="156" spans="1:10" x14ac:dyDescent="0.25">
      <c r="A156" s="98" t="s">
        <v>27</v>
      </c>
      <c r="B156" s="6">
        <v>26</v>
      </c>
      <c r="C156" s="5">
        <f t="shared" si="9"/>
        <v>3.2338308457711441E-2</v>
      </c>
    </row>
    <row r="157" spans="1:10" x14ac:dyDescent="0.25">
      <c r="A157" s="13" t="s">
        <v>33</v>
      </c>
      <c r="B157" s="14">
        <v>150</v>
      </c>
      <c r="C157" s="15">
        <f t="shared" si="9"/>
        <v>0.18656716417910449</v>
      </c>
    </row>
    <row r="158" spans="1:10" ht="15.75" thickBot="1" x14ac:dyDescent="0.3">
      <c r="A158" s="68" t="s">
        <v>5</v>
      </c>
      <c r="B158" s="3">
        <f>SUM(B147:B157)</f>
        <v>804</v>
      </c>
      <c r="C158" s="2"/>
      <c r="F158" s="96"/>
      <c r="G158" s="96"/>
      <c r="H158" s="96"/>
    </row>
    <row r="159" spans="1:10" x14ac:dyDescent="0.25">
      <c r="D159" s="96"/>
      <c r="E159" s="96"/>
      <c r="F159" s="96"/>
      <c r="G159" s="96"/>
      <c r="H159" s="96"/>
      <c r="I159" s="96"/>
      <c r="J159" s="96"/>
    </row>
    <row r="160" spans="1:10" x14ac:dyDescent="0.25">
      <c r="A160" s="96" t="s">
        <v>252</v>
      </c>
      <c r="B160" s="96"/>
      <c r="C160" s="96"/>
      <c r="D160" s="96"/>
      <c r="E160" s="96"/>
      <c r="I160" s="96"/>
      <c r="J160" s="96"/>
    </row>
    <row r="161" spans="1:3" x14ac:dyDescent="0.25">
      <c r="A161" s="96"/>
      <c r="B161" s="96"/>
      <c r="C161" s="96"/>
    </row>
  </sheetData>
  <mergeCells count="16">
    <mergeCell ref="A1:G1"/>
    <mergeCell ref="A5:C5"/>
    <mergeCell ref="J5:K5"/>
    <mergeCell ref="A12:C12"/>
    <mergeCell ref="A24:C24"/>
    <mergeCell ref="A35:C35"/>
    <mergeCell ref="A145:C145"/>
    <mergeCell ref="A41:C41"/>
    <mergeCell ref="A56:C56"/>
    <mergeCell ref="E25:G25"/>
    <mergeCell ref="E36:G36"/>
    <mergeCell ref="E50:G50"/>
    <mergeCell ref="E57:G57"/>
    <mergeCell ref="E68:G68"/>
    <mergeCell ref="A129:C129"/>
    <mergeCell ref="E78:G7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2"/>
  <sheetViews>
    <sheetView topLeftCell="A4" workbookViewId="0">
      <selection activeCell="A56" sqref="A56:C69"/>
    </sheetView>
  </sheetViews>
  <sheetFormatPr defaultColWidth="9.140625" defaultRowHeight="15" x14ac:dyDescent="0.25"/>
  <cols>
    <col min="1" max="1" width="26.7109375" style="74" customWidth="1"/>
    <col min="2" max="2" width="10.7109375" style="74" bestFit="1" customWidth="1"/>
    <col min="3" max="3" width="7.7109375" style="74" customWidth="1"/>
    <col min="4" max="4" width="13.140625" style="74" customWidth="1"/>
    <col min="5" max="5" width="33.7109375" style="74" bestFit="1" customWidth="1"/>
    <col min="6" max="6" width="18.42578125" style="74" bestFit="1" customWidth="1"/>
    <col min="7" max="7" width="14.42578125" style="74" customWidth="1"/>
    <col min="8" max="8" width="14.42578125" style="96" customWidth="1"/>
    <col min="9" max="9" width="10.7109375" style="74" bestFit="1" customWidth="1"/>
    <col min="10" max="10" width="12" style="74" bestFit="1" customWidth="1"/>
    <col min="11" max="16384" width="9.140625" style="74"/>
  </cols>
  <sheetData>
    <row r="1" spans="1:10" ht="21" x14ac:dyDescent="0.35">
      <c r="A1" s="226" t="s">
        <v>166</v>
      </c>
      <c r="B1" s="226"/>
      <c r="C1" s="226"/>
      <c r="D1" s="226"/>
      <c r="E1" s="226"/>
      <c r="F1" s="226"/>
    </row>
    <row r="2" spans="1:10" s="96" customFormat="1" ht="21" x14ac:dyDescent="0.35">
      <c r="A2" s="117" t="s">
        <v>245</v>
      </c>
      <c r="F2" s="134"/>
    </row>
    <row r="3" spans="1:10" s="96" customFormat="1" ht="21" x14ac:dyDescent="0.35">
      <c r="A3" s="96" t="s">
        <v>246</v>
      </c>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167</v>
      </c>
      <c r="J6" s="73"/>
    </row>
    <row r="7" spans="1:10" x14ac:dyDescent="0.25">
      <c r="A7" s="71" t="s">
        <v>3</v>
      </c>
      <c r="B7" s="6">
        <v>480913</v>
      </c>
      <c r="C7" s="5">
        <f>B7/$B$9</f>
        <v>0.83257389780860147</v>
      </c>
      <c r="I7" s="71"/>
      <c r="J7" s="73"/>
    </row>
    <row r="8" spans="1:10" x14ac:dyDescent="0.25">
      <c r="A8" s="13" t="s">
        <v>4</v>
      </c>
      <c r="B8" s="14">
        <v>96709</v>
      </c>
      <c r="C8" s="15">
        <f>B8/$B$9</f>
        <v>0.16742610219139853</v>
      </c>
      <c r="I8" s="71"/>
      <c r="J8" s="73"/>
    </row>
    <row r="9" spans="1:10" ht="15.75" thickBot="1" x14ac:dyDescent="0.3">
      <c r="A9" s="72" t="s">
        <v>5</v>
      </c>
      <c r="B9" s="3">
        <f>SUM(B7:B8)</f>
        <v>577622</v>
      </c>
      <c r="C9" s="2"/>
      <c r="I9" s="71"/>
      <c r="J9" s="73"/>
    </row>
    <row r="10" spans="1:10" x14ac:dyDescent="0.25">
      <c r="A10" s="96" t="s">
        <v>274</v>
      </c>
      <c r="B10" s="96"/>
      <c r="C10" s="96"/>
      <c r="I10" s="71"/>
      <c r="J10" s="73"/>
    </row>
    <row r="11" spans="1:10" ht="15.75" thickBot="1" x14ac:dyDescent="0.3">
      <c r="I11" s="71"/>
      <c r="J11" s="73"/>
    </row>
    <row r="12" spans="1:10" ht="18" thickBot="1" x14ac:dyDescent="0.35">
      <c r="A12" s="227" t="s">
        <v>35</v>
      </c>
      <c r="B12" s="228"/>
      <c r="C12" s="229"/>
      <c r="E12" s="264" t="s">
        <v>262</v>
      </c>
      <c r="F12" s="265"/>
      <c r="G12" s="266"/>
      <c r="I12" s="71"/>
      <c r="J12" s="73"/>
    </row>
    <row r="13" spans="1:10" x14ac:dyDescent="0.25">
      <c r="A13" s="12" t="s">
        <v>6</v>
      </c>
      <c r="B13" s="4" t="s">
        <v>7</v>
      </c>
      <c r="C13" s="11" t="s">
        <v>2</v>
      </c>
      <c r="E13" s="12" t="s">
        <v>0</v>
      </c>
      <c r="F13" s="4" t="s">
        <v>1</v>
      </c>
      <c r="G13" s="11" t="s">
        <v>2</v>
      </c>
      <c r="I13" s="71"/>
      <c r="J13" s="73"/>
    </row>
    <row r="14" spans="1:10" x14ac:dyDescent="0.25">
      <c r="A14" s="71" t="s">
        <v>36</v>
      </c>
      <c r="B14" s="6">
        <v>116547</v>
      </c>
      <c r="C14" s="5">
        <f>B14/$B$21</f>
        <v>0.20177036193219788</v>
      </c>
      <c r="E14" s="98" t="s">
        <v>3</v>
      </c>
      <c r="F14" s="6">
        <v>89034</v>
      </c>
      <c r="G14" s="5">
        <v>0.76400000000000001</v>
      </c>
      <c r="I14" s="71"/>
      <c r="J14" s="73"/>
    </row>
    <row r="15" spans="1:10" x14ac:dyDescent="0.25">
      <c r="A15" s="71" t="s">
        <v>37</v>
      </c>
      <c r="B15" s="6">
        <v>90087</v>
      </c>
      <c r="C15" s="5">
        <f t="shared" ref="C15:C20" si="0">B15/$B$21</f>
        <v>0.15596185740847821</v>
      </c>
      <c r="E15" s="13" t="s">
        <v>4</v>
      </c>
      <c r="F15" s="14">
        <v>27513</v>
      </c>
      <c r="G15" s="15">
        <v>0.23599999999999999</v>
      </c>
      <c r="I15" s="71"/>
      <c r="J15" s="73"/>
    </row>
    <row r="16" spans="1:10" ht="15.75" thickBot="1" x14ac:dyDescent="0.3">
      <c r="A16" s="71" t="s">
        <v>38</v>
      </c>
      <c r="B16" s="6">
        <v>74105</v>
      </c>
      <c r="C16" s="5">
        <f t="shared" si="0"/>
        <v>0.12829324367839176</v>
      </c>
      <c r="E16" s="99" t="s">
        <v>5</v>
      </c>
      <c r="F16" s="3">
        <v>116547</v>
      </c>
      <c r="G16" s="115"/>
      <c r="I16" s="71"/>
      <c r="J16" s="73"/>
    </row>
    <row r="17" spans="1:12" ht="15.75" thickBot="1" x14ac:dyDescent="0.3">
      <c r="A17" s="71" t="s">
        <v>39</v>
      </c>
      <c r="B17" s="6">
        <v>60561</v>
      </c>
      <c r="C17" s="5">
        <f t="shared" si="0"/>
        <v>0.10484538331296246</v>
      </c>
      <c r="E17" s="96"/>
      <c r="F17" s="96"/>
      <c r="G17" s="96"/>
      <c r="I17" s="71"/>
      <c r="J17" s="73"/>
    </row>
    <row r="18" spans="1:12" ht="18" thickBot="1" x14ac:dyDescent="0.35">
      <c r="A18" s="71" t="s">
        <v>40</v>
      </c>
      <c r="B18" s="6">
        <v>49977</v>
      </c>
      <c r="C18" s="5">
        <f t="shared" si="0"/>
        <v>8.6521981503474593E-2</v>
      </c>
      <c r="E18" s="227" t="s">
        <v>260</v>
      </c>
      <c r="F18" s="228"/>
      <c r="G18" s="229"/>
      <c r="I18" s="71"/>
      <c r="J18" s="73"/>
    </row>
    <row r="19" spans="1:12" x14ac:dyDescent="0.25">
      <c r="A19" s="71" t="s">
        <v>8</v>
      </c>
      <c r="B19" s="6">
        <v>149577</v>
      </c>
      <c r="C19" s="5">
        <f t="shared" si="0"/>
        <v>0.25895308696690916</v>
      </c>
      <c r="E19" s="12" t="s">
        <v>0</v>
      </c>
      <c r="F19" s="4" t="s">
        <v>1</v>
      </c>
      <c r="G19" s="11" t="s">
        <v>2</v>
      </c>
      <c r="I19" s="71"/>
      <c r="J19" s="73"/>
    </row>
    <row r="20" spans="1:12" x14ac:dyDescent="0.25">
      <c r="A20" s="13" t="s">
        <v>9</v>
      </c>
      <c r="B20" s="14">
        <v>36768</v>
      </c>
      <c r="C20" s="15">
        <f t="shared" si="0"/>
        <v>6.3654085197585961E-2</v>
      </c>
      <c r="E20" s="98" t="s">
        <v>3</v>
      </c>
      <c r="F20" s="6">
        <v>65838</v>
      </c>
      <c r="G20" s="5">
        <v>0.730827</v>
      </c>
      <c r="I20" s="71"/>
      <c r="J20" s="73"/>
    </row>
    <row r="21" spans="1:12" ht="15.75" thickBot="1" x14ac:dyDescent="0.3">
      <c r="A21" s="72" t="s">
        <v>5</v>
      </c>
      <c r="B21" s="3">
        <f>SUM(B14:B20)</f>
        <v>577622</v>
      </c>
      <c r="C21" s="2"/>
      <c r="E21" s="13" t="s">
        <v>4</v>
      </c>
      <c r="F21" s="14">
        <v>24249</v>
      </c>
      <c r="G21" s="15">
        <v>0.26910000000000001</v>
      </c>
      <c r="I21" s="71"/>
      <c r="J21" s="73"/>
    </row>
    <row r="22" spans="1:12" ht="15.75" thickBot="1" x14ac:dyDescent="0.3">
      <c r="A22" s="96" t="s">
        <v>274</v>
      </c>
      <c r="B22" s="96"/>
      <c r="C22" s="96"/>
      <c r="D22" s="96"/>
      <c r="E22" s="99" t="s">
        <v>5</v>
      </c>
      <c r="F22" s="3">
        <f>65838+24249</f>
        <v>90087</v>
      </c>
      <c r="G22" s="2"/>
      <c r="I22" s="71"/>
      <c r="J22" s="73"/>
    </row>
    <row r="23" spans="1:12" ht="15.75" thickBot="1" x14ac:dyDescent="0.3">
      <c r="I23" s="71"/>
      <c r="J23" s="73"/>
    </row>
    <row r="24" spans="1:12" ht="18" thickBot="1" x14ac:dyDescent="0.35">
      <c r="A24" s="227" t="s">
        <v>10</v>
      </c>
      <c r="B24" s="228"/>
      <c r="C24" s="229"/>
      <c r="I24" s="71"/>
      <c r="J24" s="73"/>
    </row>
    <row r="25" spans="1:12" ht="18" thickBot="1" x14ac:dyDescent="0.35">
      <c r="A25" s="12" t="s">
        <v>6</v>
      </c>
      <c r="B25" s="4" t="s">
        <v>7</v>
      </c>
      <c r="C25" s="11" t="s">
        <v>2</v>
      </c>
      <c r="E25" s="227" t="s">
        <v>44</v>
      </c>
      <c r="F25" s="228"/>
      <c r="G25" s="229"/>
      <c r="H25" s="74"/>
      <c r="L25" s="96"/>
    </row>
    <row r="26" spans="1:12" x14ac:dyDescent="0.25">
      <c r="A26" s="71" t="s">
        <v>36</v>
      </c>
      <c r="B26" s="6">
        <v>27513</v>
      </c>
      <c r="C26" s="5">
        <f>B26/$B$33</f>
        <v>0.28449265321738409</v>
      </c>
      <c r="E26" s="12" t="s">
        <v>45</v>
      </c>
      <c r="F26" s="4" t="s">
        <v>7</v>
      </c>
      <c r="G26" s="11" t="s">
        <v>2</v>
      </c>
      <c r="H26" s="74"/>
      <c r="L26" s="96"/>
    </row>
    <row r="27" spans="1:12" x14ac:dyDescent="0.25">
      <c r="A27" s="71" t="s">
        <v>37</v>
      </c>
      <c r="B27" s="6">
        <v>24249</v>
      </c>
      <c r="C27" s="5">
        <f t="shared" ref="C27:C32" si="1">B27/$B$33</f>
        <v>0.2507419164710627</v>
      </c>
      <c r="E27" s="71" t="s">
        <v>46</v>
      </c>
      <c r="F27" s="6">
        <v>7293</v>
      </c>
      <c r="G27" s="5">
        <f t="shared" ref="G27:G33" si="2">F27/$F$34</f>
        <v>7.5411802417561971E-2</v>
      </c>
      <c r="H27" s="74"/>
      <c r="L27" s="96"/>
    </row>
    <row r="28" spans="1:12" x14ac:dyDescent="0.25">
      <c r="A28" s="71" t="s">
        <v>38</v>
      </c>
      <c r="B28" s="6">
        <v>17561</v>
      </c>
      <c r="C28" s="5">
        <f t="shared" si="1"/>
        <v>0.18158599509869816</v>
      </c>
      <c r="E28" s="71" t="s">
        <v>47</v>
      </c>
      <c r="F28" s="6">
        <v>9536</v>
      </c>
      <c r="G28" s="5">
        <f t="shared" si="2"/>
        <v>9.8605093631409693E-2</v>
      </c>
      <c r="H28" s="74"/>
      <c r="L28" s="96"/>
    </row>
    <row r="29" spans="1:12" x14ac:dyDescent="0.25">
      <c r="A29" s="71" t="s">
        <v>39</v>
      </c>
      <c r="B29" s="6">
        <v>9209</v>
      </c>
      <c r="C29" s="5">
        <f t="shared" si="1"/>
        <v>9.522381577722859E-2</v>
      </c>
      <c r="E29" s="71" t="s">
        <v>48</v>
      </c>
      <c r="F29" s="6">
        <v>16251</v>
      </c>
      <c r="G29" s="5">
        <f t="shared" si="2"/>
        <v>0.16804020308347722</v>
      </c>
      <c r="H29" s="74"/>
      <c r="L29" s="96"/>
    </row>
    <row r="30" spans="1:12" x14ac:dyDescent="0.25">
      <c r="A30" s="71" t="s">
        <v>40</v>
      </c>
      <c r="B30" s="6">
        <v>6077</v>
      </c>
      <c r="C30" s="5">
        <f t="shared" si="1"/>
        <v>6.2837998531677514E-2</v>
      </c>
      <c r="E30" s="71" t="s">
        <v>49</v>
      </c>
      <c r="F30" s="6">
        <v>16795</v>
      </c>
      <c r="G30" s="5">
        <f t="shared" si="2"/>
        <v>0.17366532587453082</v>
      </c>
      <c r="H30" s="74"/>
      <c r="L30" s="96"/>
    </row>
    <row r="31" spans="1:12" x14ac:dyDescent="0.25">
      <c r="A31" s="71" t="s">
        <v>8</v>
      </c>
      <c r="B31" s="6">
        <v>9434</v>
      </c>
      <c r="C31" s="5">
        <f t="shared" si="1"/>
        <v>9.7550383108087155E-2</v>
      </c>
      <c r="E31" s="71" t="s">
        <v>50</v>
      </c>
      <c r="F31" s="6">
        <v>17308</v>
      </c>
      <c r="G31" s="5">
        <f t="shared" si="2"/>
        <v>0.17896989938888833</v>
      </c>
      <c r="H31" s="74"/>
      <c r="L31" s="96"/>
    </row>
    <row r="32" spans="1:12" x14ac:dyDescent="0.25">
      <c r="A32" s="13" t="s">
        <v>9</v>
      </c>
      <c r="B32" s="14">
        <v>2666</v>
      </c>
      <c r="C32" s="15">
        <f t="shared" si="1"/>
        <v>2.7567237795861812E-2</v>
      </c>
      <c r="E32" s="71" t="s">
        <v>51</v>
      </c>
      <c r="F32" s="6">
        <v>12885</v>
      </c>
      <c r="G32" s="5">
        <f t="shared" si="2"/>
        <v>0.13323475581383326</v>
      </c>
      <c r="H32" s="74"/>
      <c r="L32" s="96"/>
    </row>
    <row r="33" spans="1:26" ht="15.75" thickBot="1" x14ac:dyDescent="0.3">
      <c r="A33" s="72" t="s">
        <v>5</v>
      </c>
      <c r="B33" s="3">
        <f>SUM(B26:B32)</f>
        <v>96709</v>
      </c>
      <c r="C33" s="2"/>
      <c r="E33" s="13" t="s">
        <v>52</v>
      </c>
      <c r="F33" s="14">
        <v>16641</v>
      </c>
      <c r="G33" s="15">
        <f t="shared" si="2"/>
        <v>0.17207291979029873</v>
      </c>
      <c r="H33" s="74"/>
      <c r="L33" s="96"/>
    </row>
    <row r="34" spans="1:26" ht="15.75" thickBot="1" x14ac:dyDescent="0.3">
      <c r="E34" s="72" t="s">
        <v>5</v>
      </c>
      <c r="F34" s="3">
        <f>SUM(F27:F33)</f>
        <v>96709</v>
      </c>
      <c r="G34" s="2"/>
      <c r="H34" s="74"/>
      <c r="L34" s="96"/>
    </row>
    <row r="35" spans="1:26" ht="33" customHeight="1" thickBot="1" x14ac:dyDescent="0.35">
      <c r="A35" s="223" t="s">
        <v>41</v>
      </c>
      <c r="B35" s="224"/>
      <c r="C35" s="225"/>
      <c r="H35" s="74"/>
      <c r="L35" s="96"/>
    </row>
    <row r="36" spans="1:26" ht="18" thickBot="1" x14ac:dyDescent="0.35">
      <c r="A36" s="12" t="s">
        <v>6</v>
      </c>
      <c r="B36" s="4" t="s">
        <v>7</v>
      </c>
      <c r="C36" s="11" t="s">
        <v>2</v>
      </c>
      <c r="E36" s="223" t="s">
        <v>53</v>
      </c>
      <c r="F36" s="224"/>
      <c r="G36" s="225"/>
      <c r="H36" s="74"/>
      <c r="L36" s="96"/>
    </row>
    <row r="37" spans="1:26" x14ac:dyDescent="0.25">
      <c r="A37" s="71" t="s">
        <v>36</v>
      </c>
      <c r="B37" s="6">
        <f>B26</f>
        <v>27513</v>
      </c>
      <c r="C37" s="5">
        <f>B37/$B$39</f>
        <v>0.53152892082995251</v>
      </c>
      <c r="E37" s="12" t="s">
        <v>45</v>
      </c>
      <c r="F37" s="4" t="s">
        <v>7</v>
      </c>
      <c r="G37" s="11" t="s">
        <v>2</v>
      </c>
      <c r="H37" s="74"/>
      <c r="L37" s="96"/>
    </row>
    <row r="38" spans="1:26" x14ac:dyDescent="0.25">
      <c r="A38" s="13" t="s">
        <v>37</v>
      </c>
      <c r="B38" s="14">
        <f>B27</f>
        <v>24249</v>
      </c>
      <c r="C38" s="15">
        <f>B38/$B$39</f>
        <v>0.46847107917004754</v>
      </c>
      <c r="E38" s="71" t="s">
        <v>46</v>
      </c>
      <c r="F38" s="6">
        <v>4899</v>
      </c>
      <c r="G38" s="5">
        <f t="shared" ref="G38:G44" si="3">F38/$F$45</f>
        <v>9.464472006491248E-2</v>
      </c>
      <c r="H38" s="74"/>
      <c r="L38" s="96"/>
    </row>
    <row r="39" spans="1:26" ht="15.75" thickBot="1" x14ac:dyDescent="0.3">
      <c r="A39" s="72" t="s">
        <v>5</v>
      </c>
      <c r="B39" s="3">
        <f>SUM(B37:B38)</f>
        <v>51762</v>
      </c>
      <c r="C39" s="2"/>
      <c r="E39" s="71" t="s">
        <v>47</v>
      </c>
      <c r="F39" s="6">
        <v>5096</v>
      </c>
      <c r="G39" s="5">
        <f t="shared" si="3"/>
        <v>9.8450600826861398E-2</v>
      </c>
      <c r="H39" s="74"/>
      <c r="L39" s="96"/>
    </row>
    <row r="40" spans="1:26" ht="15.75" thickBot="1" x14ac:dyDescent="0.3">
      <c r="E40" s="71" t="s">
        <v>48</v>
      </c>
      <c r="F40" s="6">
        <v>7692</v>
      </c>
      <c r="G40" s="5">
        <f t="shared" si="3"/>
        <v>0.14860322244117305</v>
      </c>
      <c r="H40" s="74"/>
      <c r="L40" s="96"/>
    </row>
    <row r="41" spans="1:26" ht="18" thickBot="1" x14ac:dyDescent="0.35">
      <c r="A41" s="227" t="s">
        <v>11</v>
      </c>
      <c r="B41" s="228"/>
      <c r="C41" s="229"/>
      <c r="E41" s="71" t="s">
        <v>49</v>
      </c>
      <c r="F41" s="6">
        <v>8846</v>
      </c>
      <c r="G41" s="5">
        <f t="shared" si="3"/>
        <v>0.17089756964568603</v>
      </c>
      <c r="H41" s="74"/>
      <c r="L41" s="96"/>
    </row>
    <row r="42" spans="1:26" x14ac:dyDescent="0.25">
      <c r="A42" s="12" t="s">
        <v>12</v>
      </c>
      <c r="B42" s="4" t="s">
        <v>1</v>
      </c>
      <c r="C42" s="11" t="s">
        <v>2</v>
      </c>
      <c r="E42" s="71" t="s">
        <v>50</v>
      </c>
      <c r="F42" s="6">
        <v>7901</v>
      </c>
      <c r="G42" s="5">
        <f t="shared" si="3"/>
        <v>0.15264093350334221</v>
      </c>
      <c r="H42" s="74"/>
      <c r="L42" s="96"/>
    </row>
    <row r="43" spans="1:26" x14ac:dyDescent="0.25">
      <c r="A43" s="18" t="s">
        <v>13</v>
      </c>
      <c r="B43" s="6">
        <v>42220</v>
      </c>
      <c r="C43" s="5">
        <f t="shared" ref="C43:C53" si="4">B43/$B$54</f>
        <v>0.43656743426154754</v>
      </c>
      <c r="E43" s="71" t="s">
        <v>51</v>
      </c>
      <c r="F43" s="6">
        <v>6106</v>
      </c>
      <c r="G43" s="5">
        <f t="shared" si="3"/>
        <v>0.1179629844287315</v>
      </c>
      <c r="H43" s="74"/>
      <c r="L43" s="96"/>
    </row>
    <row r="44" spans="1:26" x14ac:dyDescent="0.25">
      <c r="A44" s="18" t="s">
        <v>15</v>
      </c>
      <c r="B44" s="6">
        <v>8856</v>
      </c>
      <c r="C44" s="5">
        <f t="shared" si="4"/>
        <v>9.1573690142592729E-2</v>
      </c>
      <c r="E44" s="13" t="s">
        <v>52</v>
      </c>
      <c r="F44" s="14">
        <v>11222</v>
      </c>
      <c r="G44" s="15">
        <f t="shared" si="3"/>
        <v>0.2167999690892933</v>
      </c>
      <c r="H44" s="74"/>
      <c r="L44" s="96"/>
    </row>
    <row r="45" spans="1:26" ht="15.75" thickBot="1" x14ac:dyDescent="0.3">
      <c r="A45" s="18" t="s">
        <v>16</v>
      </c>
      <c r="B45" s="6">
        <v>8601</v>
      </c>
      <c r="C45" s="5">
        <f t="shared" si="4"/>
        <v>8.8936913834286369E-2</v>
      </c>
      <c r="E45" s="72" t="s">
        <v>5</v>
      </c>
      <c r="F45" s="3">
        <f>SUM(F38:F44)</f>
        <v>51762</v>
      </c>
      <c r="G45" s="2"/>
      <c r="H45" s="74"/>
      <c r="I45" s="96"/>
      <c r="J45" s="96"/>
      <c r="K45" s="96"/>
      <c r="L45" s="96"/>
    </row>
    <row r="46" spans="1:26" x14ac:dyDescent="0.25">
      <c r="A46" s="18" t="s">
        <v>17</v>
      </c>
      <c r="B46" s="6">
        <v>7379</v>
      </c>
      <c r="C46" s="5">
        <f t="shared" si="4"/>
        <v>7.6301068152912349E-2</v>
      </c>
      <c r="E46" s="118" t="s">
        <v>247</v>
      </c>
      <c r="F46" s="119"/>
      <c r="G46" s="120"/>
      <c r="I46" s="96"/>
      <c r="J46" s="96"/>
      <c r="K46" s="96"/>
      <c r="L46" s="96"/>
      <c r="M46" s="96"/>
      <c r="N46" s="96"/>
      <c r="O46" s="96"/>
      <c r="P46" s="96"/>
      <c r="Q46" s="96"/>
      <c r="R46" s="96"/>
      <c r="S46" s="96"/>
      <c r="T46" s="96"/>
      <c r="U46" s="96"/>
      <c r="V46" s="96"/>
      <c r="W46" s="96"/>
      <c r="X46" s="96"/>
      <c r="Y46" s="96"/>
      <c r="Z46" s="96"/>
    </row>
    <row r="47" spans="1:26" x14ac:dyDescent="0.25">
      <c r="A47" s="18" t="s">
        <v>14</v>
      </c>
      <c r="B47" s="6">
        <v>6349</v>
      </c>
      <c r="C47" s="5">
        <f t="shared" si="4"/>
        <v>6.5650559927204297E-2</v>
      </c>
      <c r="E47" s="121" t="s">
        <v>248</v>
      </c>
      <c r="F47" s="119"/>
      <c r="G47" s="120"/>
      <c r="I47" s="96"/>
      <c r="J47" s="96"/>
      <c r="K47" s="96"/>
      <c r="L47" s="96"/>
      <c r="M47" s="96"/>
      <c r="N47" s="96"/>
      <c r="O47" s="96"/>
      <c r="P47" s="96"/>
      <c r="Q47" s="96"/>
      <c r="R47" s="96"/>
      <c r="S47" s="96"/>
      <c r="T47" s="96"/>
      <c r="U47" s="96"/>
      <c r="V47" s="96"/>
      <c r="W47" s="96"/>
      <c r="X47" s="96"/>
      <c r="Y47" s="96"/>
      <c r="Z47" s="96"/>
    </row>
    <row r="48" spans="1:26" x14ac:dyDescent="0.25">
      <c r="A48" s="18" t="s">
        <v>18</v>
      </c>
      <c r="B48" s="6">
        <v>3530</v>
      </c>
      <c r="C48" s="5">
        <f t="shared" si="4"/>
        <v>3.6501256346358667E-2</v>
      </c>
      <c r="E48" s="121" t="s">
        <v>249</v>
      </c>
      <c r="F48" s="119"/>
      <c r="G48" s="120"/>
      <c r="L48" s="96"/>
      <c r="M48" s="96"/>
      <c r="N48" s="96"/>
      <c r="O48" s="96"/>
      <c r="P48" s="96"/>
      <c r="Q48" s="96"/>
      <c r="R48" s="96"/>
      <c r="S48" s="96"/>
      <c r="T48" s="96"/>
      <c r="U48" s="96"/>
      <c r="V48" s="96"/>
      <c r="W48" s="96"/>
      <c r="X48" s="96"/>
      <c r="Y48" s="96"/>
      <c r="Z48" s="96"/>
    </row>
    <row r="49" spans="1:30" ht="15.75" thickBot="1" x14ac:dyDescent="0.3">
      <c r="A49" s="18" t="s">
        <v>22</v>
      </c>
      <c r="B49" s="6">
        <v>3125</v>
      </c>
      <c r="C49" s="5">
        <f t="shared" si="4"/>
        <v>3.2313435150813266E-2</v>
      </c>
      <c r="H49" s="74"/>
      <c r="L49" s="96"/>
    </row>
    <row r="50" spans="1:30" ht="18" thickBot="1" x14ac:dyDescent="0.35">
      <c r="A50" s="18" t="s">
        <v>19</v>
      </c>
      <c r="B50" s="6">
        <v>2793</v>
      </c>
      <c r="C50" s="5">
        <f t="shared" si="4"/>
        <v>2.8880455800390864E-2</v>
      </c>
      <c r="E50" s="227" t="s">
        <v>237</v>
      </c>
      <c r="F50" s="228"/>
      <c r="G50" s="229"/>
      <c r="H50" s="74"/>
      <c r="L50" s="96"/>
    </row>
    <row r="51" spans="1:30" x14ac:dyDescent="0.25">
      <c r="A51" s="18" t="s">
        <v>23</v>
      </c>
      <c r="B51" s="6">
        <v>1421</v>
      </c>
      <c r="C51" s="5">
        <f t="shared" si="4"/>
        <v>1.4693565231777807E-2</v>
      </c>
      <c r="E51" s="12" t="s">
        <v>54</v>
      </c>
      <c r="F51" s="4" t="s">
        <v>1</v>
      </c>
      <c r="G51" s="11" t="s">
        <v>2</v>
      </c>
      <c r="H51" s="74"/>
      <c r="L51" s="96"/>
    </row>
    <row r="52" spans="1:30" x14ac:dyDescent="0.25">
      <c r="A52" s="18" t="s">
        <v>20</v>
      </c>
      <c r="B52" s="6">
        <v>1369</v>
      </c>
      <c r="C52" s="5">
        <f t="shared" si="4"/>
        <v>1.4155869670868276E-2</v>
      </c>
      <c r="E52" s="71" t="s">
        <v>55</v>
      </c>
      <c r="F52" s="6">
        <v>219265</v>
      </c>
      <c r="G52" s="5">
        <f>F52/$F$54</f>
        <v>0.88549343951796911</v>
      </c>
      <c r="H52" s="74"/>
      <c r="L52" s="96"/>
    </row>
    <row r="53" spans="1:30" x14ac:dyDescent="0.25">
      <c r="A53" s="19" t="s">
        <v>33</v>
      </c>
      <c r="B53" s="14">
        <v>11066</v>
      </c>
      <c r="C53" s="15">
        <f t="shared" si="4"/>
        <v>0.11442575148124787</v>
      </c>
      <c r="E53" s="13" t="s">
        <v>58</v>
      </c>
      <c r="F53" s="14">
        <v>28354</v>
      </c>
      <c r="G53" s="15">
        <f>F53/$F$54</f>
        <v>0.11450656048203087</v>
      </c>
      <c r="H53" s="74"/>
      <c r="L53" s="96"/>
    </row>
    <row r="54" spans="1:30" s="70" customFormat="1" ht="15.75" thickBot="1" x14ac:dyDescent="0.3">
      <c r="A54" s="72" t="s">
        <v>5</v>
      </c>
      <c r="B54" s="3">
        <f>SUM(B43:B53)</f>
        <v>96709</v>
      </c>
      <c r="C54" s="2"/>
      <c r="D54" s="74"/>
      <c r="E54" s="72" t="s">
        <v>5</v>
      </c>
      <c r="F54" s="3">
        <f>SUM(F52:F53)</f>
        <v>247619</v>
      </c>
      <c r="G54" s="2"/>
      <c r="H54" s="74"/>
      <c r="I54" s="74"/>
      <c r="J54" s="74"/>
      <c r="K54" s="74"/>
      <c r="L54" s="96"/>
      <c r="M54" s="74"/>
      <c r="N54" s="74"/>
      <c r="O54" s="74"/>
      <c r="P54" s="74"/>
      <c r="Q54" s="74"/>
      <c r="R54" s="74"/>
      <c r="S54" s="74"/>
      <c r="T54" s="74"/>
      <c r="U54" s="74"/>
      <c r="V54" s="74"/>
      <c r="W54" s="74"/>
      <c r="X54" s="74"/>
      <c r="Y54" s="74"/>
      <c r="Z54" s="74"/>
      <c r="AA54" s="74"/>
      <c r="AB54" s="74"/>
      <c r="AC54" s="74"/>
      <c r="AD54" s="74"/>
    </row>
    <row r="55" spans="1:30" ht="15.75" thickBot="1" x14ac:dyDescent="0.3">
      <c r="D55" s="70"/>
      <c r="E55" s="96" t="s">
        <v>258</v>
      </c>
      <c r="F55" s="96"/>
      <c r="G55" s="96"/>
      <c r="H55" s="74"/>
      <c r="L55" s="96"/>
    </row>
    <row r="56" spans="1:30" ht="33" customHeight="1" thickBot="1" x14ac:dyDescent="0.35">
      <c r="A56" s="223" t="s">
        <v>42</v>
      </c>
      <c r="B56" s="224"/>
      <c r="C56" s="225"/>
      <c r="H56" s="74"/>
      <c r="L56" s="96"/>
    </row>
    <row r="57" spans="1:30" ht="18" thickBot="1" x14ac:dyDescent="0.35">
      <c r="A57" s="12" t="s">
        <v>12</v>
      </c>
      <c r="B57" s="4" t="s">
        <v>1</v>
      </c>
      <c r="C57" s="11" t="s">
        <v>2</v>
      </c>
      <c r="E57" s="223" t="s">
        <v>56</v>
      </c>
      <c r="F57" s="224"/>
      <c r="G57" s="225"/>
      <c r="H57" s="74"/>
      <c r="L57" s="96"/>
    </row>
    <row r="58" spans="1:30" x14ac:dyDescent="0.25">
      <c r="A58" s="71" t="s">
        <v>13</v>
      </c>
      <c r="B58" s="6">
        <v>23332</v>
      </c>
      <c r="C58" s="5">
        <f t="shared" ref="C58:C68" si="5">B58/$B$69</f>
        <v>0.45075538039488428</v>
      </c>
      <c r="E58" s="12" t="s">
        <v>6</v>
      </c>
      <c r="F58" s="4" t="s">
        <v>7</v>
      </c>
      <c r="G58" s="11" t="s">
        <v>2</v>
      </c>
      <c r="H58" s="74"/>
      <c r="L58" s="96"/>
    </row>
    <row r="59" spans="1:30" x14ac:dyDescent="0.25">
      <c r="A59" s="71" t="s">
        <v>15</v>
      </c>
      <c r="B59" s="6">
        <v>5647</v>
      </c>
      <c r="C59" s="5">
        <f t="shared" si="5"/>
        <v>0.10909547544530737</v>
      </c>
      <c r="E59" s="71" t="s">
        <v>36</v>
      </c>
      <c r="F59" s="6">
        <v>18823</v>
      </c>
      <c r="G59" s="5">
        <f t="shared" ref="G59:G64" si="6">F59/$F$65</f>
        <v>0.16296264230985671</v>
      </c>
      <c r="H59" s="74"/>
      <c r="L59" s="96"/>
    </row>
    <row r="60" spans="1:30" x14ac:dyDescent="0.25">
      <c r="A60" s="71" t="s">
        <v>17</v>
      </c>
      <c r="B60" s="6">
        <v>4415</v>
      </c>
      <c r="C60" s="5">
        <f t="shared" si="5"/>
        <v>8.5294231289362851E-2</v>
      </c>
      <c r="E60" s="71" t="s">
        <v>37</v>
      </c>
      <c r="F60" s="6">
        <v>19421</v>
      </c>
      <c r="G60" s="5">
        <f t="shared" si="6"/>
        <v>0.1681399073633176</v>
      </c>
      <c r="H60" s="74"/>
      <c r="L60" s="96"/>
    </row>
    <row r="61" spans="1:30" x14ac:dyDescent="0.25">
      <c r="A61" s="71" t="s">
        <v>16</v>
      </c>
      <c r="B61" s="6">
        <v>4246</v>
      </c>
      <c r="C61" s="5">
        <f t="shared" si="5"/>
        <v>8.2029287894594488E-2</v>
      </c>
      <c r="E61" s="71" t="s">
        <v>38</v>
      </c>
      <c r="F61" s="6">
        <v>16384</v>
      </c>
      <c r="G61" s="5">
        <f t="shared" si="6"/>
        <v>0.14184667330418596</v>
      </c>
      <c r="H61" s="74"/>
      <c r="L61" s="96"/>
    </row>
    <row r="62" spans="1:30" x14ac:dyDescent="0.25">
      <c r="A62" s="71" t="s">
        <v>14</v>
      </c>
      <c r="B62" s="6">
        <v>2969</v>
      </c>
      <c r="C62" s="5">
        <f t="shared" si="5"/>
        <v>5.7358680112824079E-2</v>
      </c>
      <c r="E62" s="71" t="s">
        <v>39</v>
      </c>
      <c r="F62" s="6">
        <v>12200</v>
      </c>
      <c r="G62" s="5">
        <f t="shared" si="6"/>
        <v>0.10562313319769707</v>
      </c>
      <c r="H62" s="74"/>
      <c r="L62" s="96"/>
    </row>
    <row r="63" spans="1:30" x14ac:dyDescent="0.25">
      <c r="A63" s="71" t="s">
        <v>18</v>
      </c>
      <c r="B63" s="6">
        <v>2124</v>
      </c>
      <c r="C63" s="5">
        <f t="shared" si="5"/>
        <v>4.1033963138982263E-2</v>
      </c>
      <c r="E63" s="71" t="s">
        <v>40</v>
      </c>
      <c r="F63" s="6">
        <v>10431</v>
      </c>
      <c r="G63" s="5">
        <f t="shared" si="6"/>
        <v>9.0307778884030993E-2</v>
      </c>
      <c r="H63" s="74"/>
      <c r="L63" s="96"/>
    </row>
    <row r="64" spans="1:30" x14ac:dyDescent="0.25">
      <c r="A64" s="71" t="s">
        <v>22</v>
      </c>
      <c r="B64" s="6">
        <v>1750</v>
      </c>
      <c r="C64" s="5">
        <f t="shared" si="5"/>
        <v>3.3808585448784824E-2</v>
      </c>
      <c r="E64" s="13" t="s">
        <v>8</v>
      </c>
      <c r="F64" s="14">
        <v>38246</v>
      </c>
      <c r="G64" s="15">
        <f t="shared" si="6"/>
        <v>0.33111986494091167</v>
      </c>
      <c r="H64" s="74"/>
      <c r="L64" s="96"/>
    </row>
    <row r="65" spans="1:19" ht="15.75" thickBot="1" x14ac:dyDescent="0.3">
      <c r="A65" s="71" t="s">
        <v>23</v>
      </c>
      <c r="B65" s="6">
        <v>991</v>
      </c>
      <c r="C65" s="5">
        <f t="shared" si="5"/>
        <v>1.9145318959854718E-2</v>
      </c>
      <c r="E65" s="72" t="s">
        <v>5</v>
      </c>
      <c r="F65" s="3">
        <f>SUM(F59:F64)</f>
        <v>115505</v>
      </c>
      <c r="G65" s="2"/>
      <c r="H65" s="74"/>
      <c r="I65" s="96"/>
      <c r="J65" s="96"/>
      <c r="K65" s="96"/>
      <c r="L65" s="96"/>
    </row>
    <row r="66" spans="1:19" x14ac:dyDescent="0.25">
      <c r="A66" s="71" t="s">
        <v>19</v>
      </c>
      <c r="B66" s="6">
        <v>897</v>
      </c>
      <c r="C66" s="5">
        <f t="shared" si="5"/>
        <v>1.7329314941462851E-2</v>
      </c>
      <c r="E66" s="122" t="s">
        <v>250</v>
      </c>
      <c r="F66" s="146"/>
      <c r="G66" s="146"/>
      <c r="L66" s="96"/>
      <c r="M66" s="96"/>
      <c r="N66" s="96"/>
      <c r="O66" s="96"/>
      <c r="P66" s="96"/>
      <c r="Q66" s="96"/>
      <c r="R66" s="96"/>
      <c r="S66" s="96"/>
    </row>
    <row r="67" spans="1:19" ht="15.75" thickBot="1" x14ac:dyDescent="0.3">
      <c r="A67" s="71" t="s">
        <v>92</v>
      </c>
      <c r="B67" s="6">
        <v>804</v>
      </c>
      <c r="C67" s="5">
        <f t="shared" si="5"/>
        <v>1.5532630114755999E-2</v>
      </c>
      <c r="H67" s="74"/>
      <c r="L67" s="96"/>
    </row>
    <row r="68" spans="1:19" ht="18" thickBot="1" x14ac:dyDescent="0.35">
      <c r="A68" s="13" t="s">
        <v>33</v>
      </c>
      <c r="B68" s="14">
        <v>4587</v>
      </c>
      <c r="C68" s="15">
        <f t="shared" si="5"/>
        <v>8.8617132259186271E-2</v>
      </c>
      <c r="E68" s="223" t="s">
        <v>57</v>
      </c>
      <c r="F68" s="224"/>
      <c r="G68" s="225"/>
      <c r="H68" s="74"/>
      <c r="L68" s="96"/>
    </row>
    <row r="69" spans="1:19" ht="15.75" thickBot="1" x14ac:dyDescent="0.3">
      <c r="A69" s="72" t="s">
        <v>5</v>
      </c>
      <c r="B69" s="3">
        <f>SUM(B58:B68)</f>
        <v>51762</v>
      </c>
      <c r="C69" s="2"/>
      <c r="E69" s="12" t="s">
        <v>6</v>
      </c>
      <c r="F69" s="4" t="s">
        <v>7</v>
      </c>
      <c r="G69" s="11" t="s">
        <v>2</v>
      </c>
      <c r="H69" s="74"/>
      <c r="L69" s="96"/>
    </row>
    <row r="70" spans="1:19" x14ac:dyDescent="0.25">
      <c r="E70" s="71" t="s">
        <v>36</v>
      </c>
      <c r="F70" s="6">
        <v>4570</v>
      </c>
      <c r="G70" s="5">
        <f t="shared" ref="G70:G75" si="7">F70/$F$76</f>
        <v>0.30292986875248573</v>
      </c>
      <c r="H70" s="74"/>
      <c r="L70" s="96"/>
    </row>
    <row r="71" spans="1:19" x14ac:dyDescent="0.25">
      <c r="E71" s="71" t="s">
        <v>37</v>
      </c>
      <c r="F71" s="6">
        <v>4963</v>
      </c>
      <c r="G71" s="5">
        <f t="shared" si="7"/>
        <v>0.32898051173273235</v>
      </c>
      <c r="H71" s="74"/>
      <c r="L71" s="96"/>
    </row>
    <row r="72" spans="1:19" x14ac:dyDescent="0.25">
      <c r="E72" s="71" t="s">
        <v>38</v>
      </c>
      <c r="F72" s="6">
        <v>2312</v>
      </c>
      <c r="G72" s="5">
        <f t="shared" si="7"/>
        <v>0.15325467320694683</v>
      </c>
      <c r="H72" s="74"/>
      <c r="L72" s="96"/>
    </row>
    <row r="73" spans="1:19" x14ac:dyDescent="0.25">
      <c r="E73" s="71" t="s">
        <v>39</v>
      </c>
      <c r="F73" s="6">
        <v>1168</v>
      </c>
      <c r="G73" s="5">
        <f t="shared" si="7"/>
        <v>7.7422776083786296E-2</v>
      </c>
      <c r="H73" s="74"/>
      <c r="L73" s="96"/>
    </row>
    <row r="74" spans="1:19" x14ac:dyDescent="0.25">
      <c r="E74" s="71" t="s">
        <v>40</v>
      </c>
      <c r="F74" s="6">
        <v>1031</v>
      </c>
      <c r="G74" s="5">
        <f t="shared" si="7"/>
        <v>6.8341508683547658E-2</v>
      </c>
      <c r="H74" s="74"/>
      <c r="L74" s="96"/>
    </row>
    <row r="75" spans="1:19" x14ac:dyDescent="0.25">
      <c r="E75" s="13" t="s">
        <v>8</v>
      </c>
      <c r="F75" s="14">
        <v>1042</v>
      </c>
      <c r="G75" s="15">
        <f t="shared" si="7"/>
        <v>6.9070661540501122E-2</v>
      </c>
      <c r="H75" s="74"/>
      <c r="L75" s="96"/>
    </row>
    <row r="76" spans="1:19" ht="15.75" thickBot="1" x14ac:dyDescent="0.3">
      <c r="E76" s="72" t="s">
        <v>5</v>
      </c>
      <c r="F76" s="3">
        <f>SUM(F70:F75)</f>
        <v>15086</v>
      </c>
      <c r="G76" s="2"/>
      <c r="H76" s="74"/>
      <c r="L76" s="96"/>
    </row>
    <row r="77" spans="1:19" ht="15.75" thickBot="1" x14ac:dyDescent="0.3">
      <c r="H77" s="74"/>
      <c r="L77" s="96"/>
    </row>
    <row r="78" spans="1:19" ht="18" thickBot="1" x14ac:dyDescent="0.35">
      <c r="E78" s="223" t="s">
        <v>59</v>
      </c>
      <c r="F78" s="224"/>
      <c r="G78" s="225"/>
      <c r="H78" s="74"/>
      <c r="L78" s="96"/>
    </row>
    <row r="79" spans="1:19" x14ac:dyDescent="0.25">
      <c r="E79" s="12" t="s">
        <v>6</v>
      </c>
      <c r="F79" s="4" t="s">
        <v>7</v>
      </c>
      <c r="G79" s="11" t="s">
        <v>2</v>
      </c>
      <c r="H79" s="74"/>
      <c r="L79" s="96"/>
    </row>
    <row r="80" spans="1:19" x14ac:dyDescent="0.25">
      <c r="E80" s="71" t="s">
        <v>36</v>
      </c>
      <c r="F80" s="6">
        <f>F70</f>
        <v>4570</v>
      </c>
      <c r="G80" s="5">
        <f>F80/$F$82</f>
        <v>0.47938739116752332</v>
      </c>
      <c r="H80" s="74"/>
      <c r="L80" s="96"/>
    </row>
    <row r="81" spans="5:23" x14ac:dyDescent="0.25">
      <c r="E81" s="13" t="s">
        <v>37</v>
      </c>
      <c r="F81" s="14">
        <f>F71</f>
        <v>4963</v>
      </c>
      <c r="G81" s="15">
        <f>F81/$F$82</f>
        <v>0.52061260883247662</v>
      </c>
      <c r="H81" s="74"/>
      <c r="L81" s="96"/>
    </row>
    <row r="82" spans="5:23" ht="33.75" customHeight="1" thickBot="1" x14ac:dyDescent="0.3">
      <c r="E82" s="72" t="s">
        <v>5</v>
      </c>
      <c r="F82" s="3">
        <f>SUM(F80:F81)</f>
        <v>9533</v>
      </c>
      <c r="G82" s="2"/>
      <c r="H82" s="74"/>
      <c r="L82" s="96"/>
    </row>
    <row r="92" spans="5:23" x14ac:dyDescent="0.25">
      <c r="H92" s="74"/>
      <c r="W92" s="96"/>
    </row>
    <row r="93" spans="5:23" x14ac:dyDescent="0.25">
      <c r="H93" s="74"/>
      <c r="W93" s="96"/>
    </row>
    <row r="94" spans="5:23" x14ac:dyDescent="0.25">
      <c r="H94" s="74"/>
      <c r="W94" s="96"/>
    </row>
    <row r="95" spans="5:23" x14ac:dyDescent="0.25">
      <c r="H95" s="74"/>
    </row>
    <row r="96" spans="5:23" x14ac:dyDescent="0.25">
      <c r="H96" s="74"/>
    </row>
    <row r="97" spans="8:8" x14ac:dyDescent="0.25">
      <c r="H97" s="74"/>
    </row>
    <row r="98" spans="8:8" x14ac:dyDescent="0.25">
      <c r="H98" s="74"/>
    </row>
    <row r="99" spans="8:8" x14ac:dyDescent="0.25">
      <c r="H99" s="74"/>
    </row>
    <row r="100" spans="8:8" x14ac:dyDescent="0.25">
      <c r="H100" s="74"/>
    </row>
    <row r="101" spans="8:8" x14ac:dyDescent="0.25">
      <c r="H101" s="74"/>
    </row>
    <row r="102" spans="8:8" x14ac:dyDescent="0.25">
      <c r="H102" s="74"/>
    </row>
    <row r="103" spans="8:8" ht="32.25" customHeight="1" x14ac:dyDescent="0.25">
      <c r="H103" s="74"/>
    </row>
    <row r="104" spans="8:8" x14ac:dyDescent="0.25">
      <c r="H104" s="74"/>
    </row>
    <row r="105" spans="8:8" x14ac:dyDescent="0.25">
      <c r="H105" s="74"/>
    </row>
    <row r="106" spans="8:8" x14ac:dyDescent="0.25">
      <c r="H106" s="74"/>
    </row>
    <row r="107" spans="8:8" x14ac:dyDescent="0.25">
      <c r="H107" s="74"/>
    </row>
    <row r="108" spans="8:8" x14ac:dyDescent="0.25">
      <c r="H108" s="74"/>
    </row>
    <row r="109" spans="8:8" x14ac:dyDescent="0.25">
      <c r="H109" s="74"/>
    </row>
    <row r="110" spans="8:8" x14ac:dyDescent="0.25">
      <c r="H110" s="74"/>
    </row>
    <row r="111" spans="8:8" x14ac:dyDescent="0.25">
      <c r="H111" s="74"/>
    </row>
    <row r="112" spans="8:8" x14ac:dyDescent="0.25">
      <c r="H112" s="74"/>
    </row>
    <row r="113" spans="8:8" x14ac:dyDescent="0.25">
      <c r="H113" s="74"/>
    </row>
    <row r="114" spans="8:8" ht="33" customHeight="1" x14ac:dyDescent="0.25">
      <c r="H114" s="74"/>
    </row>
    <row r="115" spans="8:8" x14ac:dyDescent="0.25">
      <c r="H115" s="74"/>
    </row>
    <row r="116" spans="8:8" x14ac:dyDescent="0.25">
      <c r="H116" s="74"/>
    </row>
    <row r="117" spans="8:8" x14ac:dyDescent="0.25">
      <c r="H117" s="74"/>
    </row>
    <row r="118" spans="8:8" x14ac:dyDescent="0.25">
      <c r="H118" s="74"/>
    </row>
    <row r="119" spans="8:8" x14ac:dyDescent="0.25">
      <c r="H119" s="74"/>
    </row>
    <row r="120" spans="8:8" x14ac:dyDescent="0.25">
      <c r="H120" s="74"/>
    </row>
    <row r="121" spans="8:8" x14ac:dyDescent="0.25">
      <c r="H121" s="74"/>
    </row>
    <row r="122" spans="8:8" x14ac:dyDescent="0.25">
      <c r="H122" s="74"/>
    </row>
    <row r="123" spans="8:8" x14ac:dyDescent="0.25">
      <c r="H123" s="74"/>
    </row>
    <row r="124" spans="8:8" ht="35.25" customHeight="1" x14ac:dyDescent="0.25">
      <c r="H124" s="74"/>
    </row>
    <row r="125" spans="8:8" x14ac:dyDescent="0.25">
      <c r="H125" s="74"/>
    </row>
    <row r="126" spans="8:8" x14ac:dyDescent="0.25">
      <c r="H126" s="74"/>
    </row>
    <row r="127" spans="8:8" x14ac:dyDescent="0.25">
      <c r="H127" s="74"/>
    </row>
    <row r="128" spans="8:8" x14ac:dyDescent="0.25">
      <c r="H128" s="74"/>
    </row>
    <row r="129" spans="1:5" x14ac:dyDescent="0.25">
      <c r="A129" s="96" t="s">
        <v>263</v>
      </c>
      <c r="B129" s="96"/>
      <c r="C129" s="96"/>
    </row>
    <row r="130" spans="1:5" ht="15.75" thickBot="1" x14ac:dyDescent="0.3"/>
    <row r="131" spans="1:5" ht="33.75" customHeight="1" thickBot="1" x14ac:dyDescent="0.35">
      <c r="A131" s="223" t="s">
        <v>60</v>
      </c>
      <c r="B131" s="224"/>
      <c r="C131" s="225"/>
    </row>
    <row r="132" spans="1:5" x14ac:dyDescent="0.25">
      <c r="A132" s="12" t="s">
        <v>12</v>
      </c>
      <c r="B132" s="4" t="s">
        <v>1</v>
      </c>
      <c r="C132" s="11" t="s">
        <v>2</v>
      </c>
    </row>
    <row r="133" spans="1:5" x14ac:dyDescent="0.25">
      <c r="A133" s="71" t="s">
        <v>13</v>
      </c>
      <c r="B133" s="6">
        <v>6840</v>
      </c>
      <c r="C133" s="5">
        <f t="shared" ref="C133:C143" si="8">B133/$B$144</f>
        <v>0.45340050377833752</v>
      </c>
    </row>
    <row r="134" spans="1:5" x14ac:dyDescent="0.25">
      <c r="A134" s="71" t="s">
        <v>15</v>
      </c>
      <c r="B134" s="6">
        <v>1822</v>
      </c>
      <c r="C134" s="5">
        <f t="shared" si="8"/>
        <v>0.12077422776083786</v>
      </c>
    </row>
    <row r="135" spans="1:5" x14ac:dyDescent="0.25">
      <c r="A135" s="71" t="s">
        <v>16</v>
      </c>
      <c r="B135" s="6">
        <v>1118</v>
      </c>
      <c r="C135" s="5">
        <f t="shared" si="8"/>
        <v>7.4108444915815988E-2</v>
      </c>
    </row>
    <row r="136" spans="1:5" x14ac:dyDescent="0.25">
      <c r="A136" s="71" t="s">
        <v>17</v>
      </c>
      <c r="B136" s="6">
        <v>1079</v>
      </c>
      <c r="C136" s="5">
        <f t="shared" si="8"/>
        <v>7.1523266604799157E-2</v>
      </c>
    </row>
    <row r="137" spans="1:5" x14ac:dyDescent="0.25">
      <c r="A137" s="71" t="s">
        <v>18</v>
      </c>
      <c r="B137" s="6">
        <v>692</v>
      </c>
      <c r="C137" s="5">
        <f t="shared" si="8"/>
        <v>4.5870343364709E-2</v>
      </c>
    </row>
    <row r="138" spans="1:5" x14ac:dyDescent="0.25">
      <c r="A138" s="71" t="s">
        <v>14</v>
      </c>
      <c r="B138" s="6">
        <v>690</v>
      </c>
      <c r="C138" s="5">
        <f t="shared" si="8"/>
        <v>4.5737770117990191E-2</v>
      </c>
    </row>
    <row r="139" spans="1:5" x14ac:dyDescent="0.25">
      <c r="A139" s="71" t="s">
        <v>22</v>
      </c>
      <c r="B139" s="6">
        <v>659</v>
      </c>
      <c r="C139" s="5">
        <f t="shared" si="8"/>
        <v>4.3682884793848603E-2</v>
      </c>
    </row>
    <row r="140" spans="1:5" x14ac:dyDescent="0.25">
      <c r="A140" s="71" t="s">
        <v>19</v>
      </c>
      <c r="B140" s="6">
        <v>351</v>
      </c>
      <c r="C140" s="5">
        <f t="shared" si="8"/>
        <v>2.3266604799151533E-2</v>
      </c>
    </row>
    <row r="141" spans="1:5" x14ac:dyDescent="0.25">
      <c r="A141" s="71" t="s">
        <v>20</v>
      </c>
      <c r="B141" s="6">
        <v>224</v>
      </c>
      <c r="C141" s="5">
        <f t="shared" si="8"/>
        <v>1.4848203632506961E-2</v>
      </c>
    </row>
    <row r="142" spans="1:5" x14ac:dyDescent="0.25">
      <c r="A142" s="71" t="s">
        <v>24</v>
      </c>
      <c r="B142" s="6">
        <v>177</v>
      </c>
      <c r="C142" s="5">
        <f t="shared" si="8"/>
        <v>1.1732732334614875E-2</v>
      </c>
    </row>
    <row r="143" spans="1:5" x14ac:dyDescent="0.25">
      <c r="A143" s="13" t="s">
        <v>33</v>
      </c>
      <c r="B143" s="14">
        <v>1434</v>
      </c>
      <c r="C143" s="15">
        <f t="shared" si="8"/>
        <v>9.5055017897388308E-2</v>
      </c>
    </row>
    <row r="144" spans="1:5" ht="15.75" thickBot="1" x14ac:dyDescent="0.3">
      <c r="A144" s="72" t="s">
        <v>5</v>
      </c>
      <c r="B144" s="3">
        <f>SUM(B133:B143)</f>
        <v>15086</v>
      </c>
      <c r="C144" s="2"/>
      <c r="E144" s="96"/>
    </row>
    <row r="145" spans="1:5" x14ac:dyDescent="0.25">
      <c r="A145" s="123" t="s">
        <v>251</v>
      </c>
      <c r="B145" s="119"/>
      <c r="C145" s="120"/>
      <c r="D145" s="96"/>
      <c r="E145" s="96"/>
    </row>
    <row r="146" spans="1:5" ht="15.75" thickBot="1" x14ac:dyDescent="0.3">
      <c r="A146" s="96"/>
      <c r="B146" s="96"/>
      <c r="C146" s="96"/>
      <c r="D146" s="96"/>
    </row>
    <row r="147" spans="1:5" ht="36.75" customHeight="1" thickBot="1" x14ac:dyDescent="0.35">
      <c r="A147" s="223" t="s">
        <v>61</v>
      </c>
      <c r="B147" s="224"/>
      <c r="C147" s="225"/>
    </row>
    <row r="148" spans="1:5" x14ac:dyDescent="0.25">
      <c r="A148" s="12" t="s">
        <v>12</v>
      </c>
      <c r="B148" s="4" t="s">
        <v>1</v>
      </c>
      <c r="C148" s="11" t="s">
        <v>2</v>
      </c>
    </row>
    <row r="149" spans="1:5" x14ac:dyDescent="0.25">
      <c r="A149" s="71" t="s">
        <v>13</v>
      </c>
      <c r="B149" s="6">
        <v>4478</v>
      </c>
      <c r="C149" s="5">
        <f t="shared" ref="C149:C159" si="9">B149/$B$160</f>
        <v>0.46973670408056228</v>
      </c>
    </row>
    <row r="150" spans="1:5" x14ac:dyDescent="0.25">
      <c r="A150" s="71" t="s">
        <v>15</v>
      </c>
      <c r="B150" s="6">
        <v>1377</v>
      </c>
      <c r="C150" s="5">
        <f t="shared" si="9"/>
        <v>0.14444560998636316</v>
      </c>
    </row>
    <row r="151" spans="1:5" x14ac:dyDescent="0.25">
      <c r="A151" s="71" t="s">
        <v>16</v>
      </c>
      <c r="B151" s="6">
        <v>737</v>
      </c>
      <c r="C151" s="5">
        <f t="shared" si="9"/>
        <v>7.7310395468373025E-2</v>
      </c>
    </row>
    <row r="152" spans="1:5" x14ac:dyDescent="0.25">
      <c r="A152" s="71" t="s">
        <v>17</v>
      </c>
      <c r="B152" s="6">
        <v>707</v>
      </c>
      <c r="C152" s="5">
        <f t="shared" si="9"/>
        <v>7.4163432287842238E-2</v>
      </c>
    </row>
    <row r="153" spans="1:5" x14ac:dyDescent="0.25">
      <c r="A153" s="71" t="s">
        <v>22</v>
      </c>
      <c r="B153" s="6">
        <v>436</v>
      </c>
      <c r="C153" s="5">
        <f t="shared" si="9"/>
        <v>4.5735864890380784E-2</v>
      </c>
    </row>
    <row r="154" spans="1:5" x14ac:dyDescent="0.25">
      <c r="A154" s="71" t="s">
        <v>18</v>
      </c>
      <c r="B154" s="6">
        <v>404</v>
      </c>
      <c r="C154" s="5">
        <f t="shared" si="9"/>
        <v>4.2379104164481277E-2</v>
      </c>
    </row>
    <row r="155" spans="1:5" x14ac:dyDescent="0.25">
      <c r="A155" s="71" t="s">
        <v>14</v>
      </c>
      <c r="B155" s="6">
        <v>346</v>
      </c>
      <c r="C155" s="5">
        <f t="shared" si="9"/>
        <v>3.6294975348788422E-2</v>
      </c>
    </row>
    <row r="156" spans="1:5" x14ac:dyDescent="0.25">
      <c r="A156" s="71" t="s">
        <v>23</v>
      </c>
      <c r="B156" s="6">
        <v>105</v>
      </c>
      <c r="C156" s="5">
        <f t="shared" si="9"/>
        <v>1.1014371131857758E-2</v>
      </c>
    </row>
    <row r="157" spans="1:5" x14ac:dyDescent="0.25">
      <c r="A157" s="71" t="s">
        <v>31</v>
      </c>
      <c r="B157" s="6">
        <v>103</v>
      </c>
      <c r="C157" s="5">
        <f t="shared" si="9"/>
        <v>1.0804573586489037E-2</v>
      </c>
    </row>
    <row r="158" spans="1:5" x14ac:dyDescent="0.25">
      <c r="A158" s="71" t="s">
        <v>19</v>
      </c>
      <c r="B158" s="6">
        <v>97</v>
      </c>
      <c r="C158" s="5">
        <f t="shared" si="9"/>
        <v>1.0175180950382881E-2</v>
      </c>
    </row>
    <row r="159" spans="1:5" x14ac:dyDescent="0.25">
      <c r="A159" s="13" t="s">
        <v>33</v>
      </c>
      <c r="B159" s="14">
        <v>743</v>
      </c>
      <c r="C159" s="15">
        <f t="shared" si="9"/>
        <v>7.7939788104479171E-2</v>
      </c>
    </row>
    <row r="160" spans="1:5" ht="15.75" thickBot="1" x14ac:dyDescent="0.3">
      <c r="A160" s="72" t="s">
        <v>5</v>
      </c>
      <c r="B160" s="3">
        <f>SUM(B149:B159)</f>
        <v>9533</v>
      </c>
      <c r="C160" s="2"/>
    </row>
    <row r="161" spans="1:9" x14ac:dyDescent="0.25">
      <c r="E161" s="96"/>
      <c r="F161" s="96"/>
      <c r="G161" s="96"/>
    </row>
    <row r="162" spans="1:9" x14ac:dyDescent="0.25">
      <c r="A162" s="96" t="s">
        <v>252</v>
      </c>
      <c r="B162" s="96"/>
      <c r="C162" s="96"/>
      <c r="D162" s="96"/>
      <c r="I162" s="96"/>
    </row>
  </sheetData>
  <mergeCells count="18">
    <mergeCell ref="A1:F1"/>
    <mergeCell ref="A5:C5"/>
    <mergeCell ref="I5:J5"/>
    <mergeCell ref="A12:C12"/>
    <mergeCell ref="A24:C24"/>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8"/>
  <sheetViews>
    <sheetView topLeftCell="A4" workbookViewId="0">
      <selection activeCell="A56" sqref="A56:C69"/>
    </sheetView>
  </sheetViews>
  <sheetFormatPr defaultColWidth="9.140625" defaultRowHeight="15" x14ac:dyDescent="0.25"/>
  <cols>
    <col min="1" max="1" width="26.7109375" style="75" customWidth="1"/>
    <col min="2" max="2" width="10.7109375" style="75" bestFit="1" customWidth="1"/>
    <col min="3" max="3" width="7.7109375" style="75" customWidth="1"/>
    <col min="4" max="4" width="9.140625" style="75"/>
    <col min="5" max="5" width="33.7109375" style="75" bestFit="1" customWidth="1"/>
    <col min="6" max="6" width="18.42578125" style="75" bestFit="1" customWidth="1"/>
    <col min="7" max="7" width="14.28515625" style="75" customWidth="1"/>
    <col min="8" max="8" width="9.140625" style="75"/>
    <col min="9" max="9" width="14.7109375" style="75" bestFit="1" customWidth="1"/>
    <col min="10" max="16384" width="9.140625" style="75"/>
  </cols>
  <sheetData>
    <row r="1" spans="1:10" ht="21" x14ac:dyDescent="0.35">
      <c r="A1" s="226" t="s">
        <v>168</v>
      </c>
      <c r="B1" s="226"/>
      <c r="C1" s="226"/>
      <c r="D1" s="226"/>
      <c r="E1" s="226"/>
      <c r="F1" s="226"/>
    </row>
    <row r="2" spans="1:10" s="96" customFormat="1" ht="21" x14ac:dyDescent="0.35">
      <c r="A2" s="117" t="s">
        <v>245</v>
      </c>
      <c r="F2" s="134"/>
    </row>
    <row r="3" spans="1:10" s="96" customFormat="1" ht="21" x14ac:dyDescent="0.35">
      <c r="A3" s="96" t="s">
        <v>246</v>
      </c>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169</v>
      </c>
      <c r="J6" s="79"/>
    </row>
    <row r="7" spans="1:10" x14ac:dyDescent="0.25">
      <c r="A7" s="77" t="s">
        <v>3</v>
      </c>
      <c r="B7" s="6">
        <v>124887</v>
      </c>
      <c r="C7" s="5">
        <f>B7/$B$9</f>
        <v>0.91319703417715969</v>
      </c>
      <c r="I7" s="77" t="s">
        <v>170</v>
      </c>
      <c r="J7" s="79"/>
    </row>
    <row r="8" spans="1:10" x14ac:dyDescent="0.25">
      <c r="A8" s="13" t="s">
        <v>4</v>
      </c>
      <c r="B8" s="14">
        <v>11871</v>
      </c>
      <c r="C8" s="15">
        <f>B8/$B$9</f>
        <v>8.6802965822840347E-2</v>
      </c>
      <c r="I8" s="77" t="s">
        <v>171</v>
      </c>
      <c r="J8" s="79"/>
    </row>
    <row r="9" spans="1:10" ht="15.75" thickBot="1" x14ac:dyDescent="0.3">
      <c r="A9" s="78" t="s">
        <v>5</v>
      </c>
      <c r="B9" s="3">
        <f>SUM(B7:B8)</f>
        <v>136758</v>
      </c>
      <c r="C9" s="2"/>
      <c r="I9" s="77"/>
      <c r="J9" s="79"/>
    </row>
    <row r="10" spans="1:10" x14ac:dyDescent="0.25">
      <c r="A10" s="96" t="s">
        <v>273</v>
      </c>
      <c r="B10" s="137"/>
      <c r="C10" s="137"/>
      <c r="D10" s="96"/>
      <c r="I10" s="77"/>
      <c r="J10" s="79"/>
    </row>
    <row r="11" spans="1:10" ht="15.75" thickBot="1" x14ac:dyDescent="0.3">
      <c r="I11" s="77"/>
      <c r="J11" s="79"/>
    </row>
    <row r="12" spans="1:10" ht="18" thickBot="1" x14ac:dyDescent="0.35">
      <c r="A12" s="227" t="s">
        <v>35</v>
      </c>
      <c r="B12" s="228"/>
      <c r="C12" s="229"/>
      <c r="E12" s="264" t="s">
        <v>262</v>
      </c>
      <c r="F12" s="265"/>
      <c r="G12" s="266"/>
      <c r="I12" s="77"/>
      <c r="J12" s="79"/>
    </row>
    <row r="13" spans="1:10" x14ac:dyDescent="0.25">
      <c r="A13" s="12" t="s">
        <v>6</v>
      </c>
      <c r="B13" s="4" t="s">
        <v>7</v>
      </c>
      <c r="C13" s="11" t="s">
        <v>2</v>
      </c>
      <c r="E13" s="12" t="s">
        <v>0</v>
      </c>
      <c r="F13" s="4" t="s">
        <v>1</v>
      </c>
      <c r="G13" s="11" t="s">
        <v>2</v>
      </c>
      <c r="I13" s="77"/>
      <c r="J13" s="79"/>
    </row>
    <row r="14" spans="1:10" x14ac:dyDescent="0.25">
      <c r="A14" s="77" t="s">
        <v>36</v>
      </c>
      <c r="B14" s="6">
        <v>11699</v>
      </c>
      <c r="C14" s="5">
        <f>B14/$B$21</f>
        <v>8.5545269746559613E-2</v>
      </c>
      <c r="E14" s="98" t="s">
        <v>3</v>
      </c>
      <c r="F14" s="6">
        <v>9831</v>
      </c>
      <c r="G14" s="5">
        <v>0.84</v>
      </c>
      <c r="I14" s="77"/>
      <c r="J14" s="79"/>
    </row>
    <row r="15" spans="1:10" x14ac:dyDescent="0.25">
      <c r="A15" s="77" t="s">
        <v>37</v>
      </c>
      <c r="B15" s="6">
        <v>8116</v>
      </c>
      <c r="C15" s="5">
        <f t="shared" ref="C15:C20" si="0">B15/$B$21</f>
        <v>5.9345705552874418E-2</v>
      </c>
      <c r="E15" s="13" t="s">
        <v>4</v>
      </c>
      <c r="F15" s="14">
        <v>1868</v>
      </c>
      <c r="G15" s="15">
        <v>0.16</v>
      </c>
      <c r="I15" s="77"/>
      <c r="J15" s="79"/>
    </row>
    <row r="16" spans="1:10" ht="15.75" thickBot="1" x14ac:dyDescent="0.3">
      <c r="A16" s="77" t="s">
        <v>38</v>
      </c>
      <c r="B16" s="6">
        <v>9589</v>
      </c>
      <c r="C16" s="5">
        <f t="shared" si="0"/>
        <v>7.0116556252650661E-2</v>
      </c>
      <c r="E16" s="99" t="s">
        <v>5</v>
      </c>
      <c r="F16" s="3">
        <v>11699</v>
      </c>
      <c r="G16" s="115"/>
      <c r="I16" s="77"/>
      <c r="J16" s="79"/>
    </row>
    <row r="17" spans="1:10" ht="15.75" thickBot="1" x14ac:dyDescent="0.3">
      <c r="A17" s="77" t="s">
        <v>39</v>
      </c>
      <c r="B17" s="6">
        <v>8861</v>
      </c>
      <c r="C17" s="5">
        <f t="shared" si="0"/>
        <v>6.479328448792758E-2</v>
      </c>
      <c r="E17" s="96"/>
      <c r="F17" s="96"/>
      <c r="G17" s="96"/>
      <c r="I17" s="77"/>
      <c r="J17" s="79"/>
    </row>
    <row r="18" spans="1:10" ht="18" thickBot="1" x14ac:dyDescent="0.35">
      <c r="A18" s="77" t="s">
        <v>40</v>
      </c>
      <c r="B18" s="6">
        <v>10712</v>
      </c>
      <c r="C18" s="5">
        <f t="shared" si="0"/>
        <v>7.8328141680925431E-2</v>
      </c>
      <c r="E18" s="227" t="s">
        <v>260</v>
      </c>
      <c r="F18" s="228"/>
      <c r="G18" s="229"/>
      <c r="I18" s="77"/>
      <c r="J18" s="79"/>
    </row>
    <row r="19" spans="1:10" x14ac:dyDescent="0.25">
      <c r="A19" s="77" t="s">
        <v>8</v>
      </c>
      <c r="B19" s="6">
        <v>77932</v>
      </c>
      <c r="C19" s="5">
        <f t="shared" si="0"/>
        <v>0.56985331753901047</v>
      </c>
      <c r="E19" s="12" t="s">
        <v>0</v>
      </c>
      <c r="F19" s="4" t="s">
        <v>1</v>
      </c>
      <c r="G19" s="11" t="s">
        <v>2</v>
      </c>
      <c r="I19" s="77"/>
      <c r="J19" s="79"/>
    </row>
    <row r="20" spans="1:10" x14ac:dyDescent="0.25">
      <c r="A20" s="13" t="s">
        <v>9</v>
      </c>
      <c r="B20" s="14">
        <v>9849</v>
      </c>
      <c r="C20" s="15">
        <f t="shared" si="0"/>
        <v>7.2017724740051775E-2</v>
      </c>
      <c r="E20" s="98" t="s">
        <v>3</v>
      </c>
      <c r="F20" s="6">
        <v>6576</v>
      </c>
      <c r="G20" s="5">
        <v>0.81</v>
      </c>
      <c r="I20" s="77"/>
      <c r="J20" s="79"/>
    </row>
    <row r="21" spans="1:10" ht="15.75" thickBot="1" x14ac:dyDescent="0.3">
      <c r="A21" s="78" t="s">
        <v>5</v>
      </c>
      <c r="B21" s="3">
        <f>SUM(B14:B20)</f>
        <v>136758</v>
      </c>
      <c r="C21" s="2"/>
      <c r="E21" s="13" t="s">
        <v>4</v>
      </c>
      <c r="F21" s="14">
        <v>1540</v>
      </c>
      <c r="G21" s="15">
        <v>0.19</v>
      </c>
      <c r="I21" s="77"/>
      <c r="J21" s="79"/>
    </row>
    <row r="22" spans="1:10" ht="15.75" thickBot="1" x14ac:dyDescent="0.3">
      <c r="A22" s="96" t="s">
        <v>273</v>
      </c>
      <c r="B22" s="96"/>
      <c r="C22" s="96"/>
      <c r="D22" s="96"/>
      <c r="E22" s="99" t="s">
        <v>5</v>
      </c>
      <c r="F22" s="3">
        <v>8116</v>
      </c>
      <c r="G22" s="2"/>
      <c r="I22" s="77"/>
      <c r="J22" s="79"/>
    </row>
    <row r="23" spans="1:10" ht="15.75" thickBot="1" x14ac:dyDescent="0.3">
      <c r="I23" s="77"/>
      <c r="J23" s="79"/>
    </row>
    <row r="24" spans="1:10" ht="18" thickBot="1" x14ac:dyDescent="0.35">
      <c r="A24" s="227" t="s">
        <v>10</v>
      </c>
      <c r="B24" s="228"/>
      <c r="C24" s="229"/>
      <c r="I24" s="77"/>
      <c r="J24" s="79"/>
    </row>
    <row r="25" spans="1:10" ht="18" thickBot="1" x14ac:dyDescent="0.35">
      <c r="A25" s="12" t="s">
        <v>6</v>
      </c>
      <c r="B25" s="4" t="s">
        <v>7</v>
      </c>
      <c r="C25" s="11" t="s">
        <v>2</v>
      </c>
      <c r="E25" s="227" t="s">
        <v>44</v>
      </c>
      <c r="F25" s="228"/>
      <c r="G25" s="229"/>
    </row>
    <row r="26" spans="1:10" x14ac:dyDescent="0.25">
      <c r="A26" s="77" t="s">
        <v>36</v>
      </c>
      <c r="B26" s="6">
        <v>1868</v>
      </c>
      <c r="C26" s="5">
        <f>B26/$B$33</f>
        <v>0.15735826804818465</v>
      </c>
      <c r="E26" s="12" t="s">
        <v>45</v>
      </c>
      <c r="F26" s="4" t="s">
        <v>7</v>
      </c>
      <c r="G26" s="11" t="s">
        <v>2</v>
      </c>
    </row>
    <row r="27" spans="1:10" x14ac:dyDescent="0.25">
      <c r="A27" s="77" t="s">
        <v>37</v>
      </c>
      <c r="B27" s="6">
        <v>1540</v>
      </c>
      <c r="C27" s="5">
        <f t="shared" ref="C27:C32" si="1">B27/$B$33</f>
        <v>0.12972790834807515</v>
      </c>
      <c r="E27" s="77" t="s">
        <v>46</v>
      </c>
      <c r="F27" s="6">
        <v>1193</v>
      </c>
      <c r="G27" s="5">
        <f t="shared" ref="G27:G33" si="2">F27/$F$34</f>
        <v>0.10049700951899587</v>
      </c>
    </row>
    <row r="28" spans="1:10" x14ac:dyDescent="0.25">
      <c r="A28" s="77" t="s">
        <v>38</v>
      </c>
      <c r="B28" s="6">
        <v>1507</v>
      </c>
      <c r="C28" s="5">
        <f t="shared" si="1"/>
        <v>0.12694802459775925</v>
      </c>
      <c r="E28" s="77" t="s">
        <v>47</v>
      </c>
      <c r="F28" s="6">
        <v>595</v>
      </c>
      <c r="G28" s="5">
        <f t="shared" si="2"/>
        <v>5.0122146407210848E-2</v>
      </c>
    </row>
    <row r="29" spans="1:10" x14ac:dyDescent="0.25">
      <c r="A29" s="77" t="s">
        <v>39</v>
      </c>
      <c r="B29" s="6">
        <v>879</v>
      </c>
      <c r="C29" s="5">
        <f t="shared" si="1"/>
        <v>7.4045994440232493E-2</v>
      </c>
      <c r="E29" s="77" t="s">
        <v>48</v>
      </c>
      <c r="F29" s="6">
        <v>1387</v>
      </c>
      <c r="G29" s="5">
        <f t="shared" si="2"/>
        <v>0.11683935641479234</v>
      </c>
    </row>
    <row r="30" spans="1:10" x14ac:dyDescent="0.25">
      <c r="A30" s="77" t="s">
        <v>40</v>
      </c>
      <c r="B30" s="6">
        <v>1102</v>
      </c>
      <c r="C30" s="5">
        <f t="shared" si="1"/>
        <v>9.2831269480245976E-2</v>
      </c>
      <c r="E30" s="77" t="s">
        <v>49</v>
      </c>
      <c r="F30" s="6">
        <v>2127</v>
      </c>
      <c r="G30" s="5">
        <f t="shared" si="2"/>
        <v>0.1791761435430882</v>
      </c>
    </row>
    <row r="31" spans="1:10" x14ac:dyDescent="0.25">
      <c r="A31" s="77" t="s">
        <v>8</v>
      </c>
      <c r="B31" s="6">
        <v>4443</v>
      </c>
      <c r="C31" s="5">
        <f t="shared" si="1"/>
        <v>0.37427343947434927</v>
      </c>
      <c r="E31" s="77" t="s">
        <v>50</v>
      </c>
      <c r="F31" s="6">
        <v>1884</v>
      </c>
      <c r="G31" s="5">
        <f t="shared" si="2"/>
        <v>0.15870609047258025</v>
      </c>
    </row>
    <row r="32" spans="1:10" x14ac:dyDescent="0.25">
      <c r="A32" s="13" t="s">
        <v>9</v>
      </c>
      <c r="B32" s="14">
        <v>532</v>
      </c>
      <c r="C32" s="15">
        <f t="shared" si="1"/>
        <v>4.4815095611153231E-2</v>
      </c>
      <c r="E32" s="77" t="s">
        <v>51</v>
      </c>
      <c r="F32" s="6">
        <v>1794</v>
      </c>
      <c r="G32" s="5">
        <f t="shared" si="2"/>
        <v>0.15112458933535508</v>
      </c>
    </row>
    <row r="33" spans="1:23" ht="15.75" thickBot="1" x14ac:dyDescent="0.3">
      <c r="A33" s="78" t="s">
        <v>5</v>
      </c>
      <c r="B33" s="3">
        <f>SUM(B26:B32)</f>
        <v>11871</v>
      </c>
      <c r="C33" s="2"/>
      <c r="E33" s="13" t="s">
        <v>52</v>
      </c>
      <c r="F33" s="14">
        <v>2891</v>
      </c>
      <c r="G33" s="15">
        <f t="shared" si="2"/>
        <v>0.24353466430797743</v>
      </c>
      <c r="R33" s="96"/>
      <c r="S33" s="96"/>
      <c r="T33" s="96"/>
      <c r="U33" s="96"/>
      <c r="V33" s="96"/>
      <c r="W33" s="96"/>
    </row>
    <row r="34" spans="1:23" ht="15.75" thickBot="1" x14ac:dyDescent="0.3">
      <c r="E34" s="78" t="s">
        <v>5</v>
      </c>
      <c r="F34" s="3">
        <f>SUM(F27:F33)</f>
        <v>11871</v>
      </c>
      <c r="G34" s="2"/>
      <c r="R34" s="96"/>
      <c r="S34" s="96"/>
      <c r="T34" s="96"/>
      <c r="U34" s="96"/>
      <c r="V34" s="96"/>
      <c r="W34" s="96"/>
    </row>
    <row r="35" spans="1:23" ht="18" thickBot="1" x14ac:dyDescent="0.35">
      <c r="A35" s="223" t="s">
        <v>41</v>
      </c>
      <c r="B35" s="224"/>
      <c r="C35" s="225"/>
      <c r="R35" s="96"/>
      <c r="S35" s="96"/>
      <c r="T35" s="96"/>
      <c r="U35" s="96"/>
      <c r="V35" s="96"/>
      <c r="W35" s="96"/>
    </row>
    <row r="36" spans="1:23" ht="18" thickBot="1" x14ac:dyDescent="0.35">
      <c r="A36" s="12" t="s">
        <v>6</v>
      </c>
      <c r="B36" s="4" t="s">
        <v>7</v>
      </c>
      <c r="C36" s="11" t="s">
        <v>2</v>
      </c>
      <c r="E36" s="223" t="s">
        <v>53</v>
      </c>
      <c r="F36" s="224"/>
      <c r="G36" s="225"/>
      <c r="R36" s="96"/>
      <c r="S36" s="96"/>
      <c r="T36" s="96"/>
      <c r="U36" s="96"/>
      <c r="V36" s="96"/>
      <c r="W36" s="96"/>
    </row>
    <row r="37" spans="1:23" x14ac:dyDescent="0.25">
      <c r="A37" s="77" t="s">
        <v>36</v>
      </c>
      <c r="B37" s="6">
        <f>B26</f>
        <v>1868</v>
      </c>
      <c r="C37" s="5">
        <f>B37/$B$39</f>
        <v>0.5481220657276995</v>
      </c>
      <c r="E37" s="12" t="s">
        <v>45</v>
      </c>
      <c r="F37" s="4" t="s">
        <v>7</v>
      </c>
      <c r="G37" s="11" t="s">
        <v>2</v>
      </c>
      <c r="R37" s="96"/>
      <c r="S37" s="96"/>
      <c r="T37" s="96"/>
      <c r="U37" s="96"/>
      <c r="V37" s="96"/>
      <c r="W37" s="96"/>
    </row>
    <row r="38" spans="1:23" x14ac:dyDescent="0.25">
      <c r="A38" s="13" t="s">
        <v>37</v>
      </c>
      <c r="B38" s="14">
        <f>B27</f>
        <v>1540</v>
      </c>
      <c r="C38" s="15">
        <f>B38/$B$39</f>
        <v>0.4518779342723005</v>
      </c>
      <c r="E38" s="77" t="s">
        <v>46</v>
      </c>
      <c r="F38" s="6">
        <v>196</v>
      </c>
      <c r="G38" s="5">
        <f t="shared" ref="G38:G44" si="3">F38/$F$45</f>
        <v>5.7511737089201875E-2</v>
      </c>
      <c r="R38" s="96"/>
      <c r="S38" s="96"/>
      <c r="T38" s="96"/>
      <c r="U38" s="96"/>
      <c r="V38" s="96"/>
      <c r="W38" s="96"/>
    </row>
    <row r="39" spans="1:23" ht="15.75" thickBot="1" x14ac:dyDescent="0.3">
      <c r="A39" s="78" t="s">
        <v>5</v>
      </c>
      <c r="B39" s="3">
        <f>SUM(B37:B38)</f>
        <v>3408</v>
      </c>
      <c r="C39" s="2"/>
      <c r="E39" s="77" t="s">
        <v>47</v>
      </c>
      <c r="F39" s="6">
        <v>203</v>
      </c>
      <c r="G39" s="5">
        <f t="shared" si="3"/>
        <v>5.9565727699530516E-2</v>
      </c>
      <c r="R39" s="96"/>
      <c r="S39" s="96"/>
      <c r="T39" s="96"/>
      <c r="U39" s="96"/>
      <c r="V39" s="96"/>
      <c r="W39" s="96"/>
    </row>
    <row r="40" spans="1:23" ht="15.75" thickBot="1" x14ac:dyDescent="0.3">
      <c r="E40" s="77" t="s">
        <v>48</v>
      </c>
      <c r="F40" s="6">
        <v>422</v>
      </c>
      <c r="G40" s="5">
        <f t="shared" si="3"/>
        <v>0.1238262910798122</v>
      </c>
      <c r="R40" s="96"/>
      <c r="S40" s="96"/>
      <c r="T40" s="96"/>
      <c r="U40" s="96"/>
      <c r="V40" s="96"/>
      <c r="W40" s="96"/>
    </row>
    <row r="41" spans="1:23" ht="18" thickBot="1" x14ac:dyDescent="0.35">
      <c r="A41" s="227" t="s">
        <v>11</v>
      </c>
      <c r="B41" s="228"/>
      <c r="C41" s="229"/>
      <c r="E41" s="77" t="s">
        <v>49</v>
      </c>
      <c r="F41" s="6">
        <v>623</v>
      </c>
      <c r="G41" s="5">
        <f t="shared" si="3"/>
        <v>0.18280516431924881</v>
      </c>
      <c r="R41" s="96"/>
      <c r="S41" s="96"/>
      <c r="T41" s="96"/>
      <c r="U41" s="96"/>
      <c r="V41" s="96"/>
      <c r="W41" s="96"/>
    </row>
    <row r="42" spans="1:23" x14ac:dyDescent="0.25">
      <c r="A42" s="12" t="s">
        <v>12</v>
      </c>
      <c r="B42" s="4" t="s">
        <v>1</v>
      </c>
      <c r="C42" s="11" t="s">
        <v>2</v>
      </c>
      <c r="E42" s="77" t="s">
        <v>50</v>
      </c>
      <c r="F42" s="6">
        <v>447</v>
      </c>
      <c r="G42" s="5">
        <f t="shared" si="3"/>
        <v>0.13116197183098591</v>
      </c>
      <c r="R42" s="96"/>
      <c r="S42" s="96"/>
      <c r="T42" s="96"/>
      <c r="U42" s="96"/>
      <c r="V42" s="96"/>
      <c r="W42" s="96"/>
    </row>
    <row r="43" spans="1:23" x14ac:dyDescent="0.25">
      <c r="A43" s="18" t="s">
        <v>18</v>
      </c>
      <c r="B43" s="6">
        <v>2294</v>
      </c>
      <c r="C43" s="5">
        <f t="shared" ref="C43:C53" si="4">B43/$B$54</f>
        <v>0.19324404009771712</v>
      </c>
      <c r="E43" s="77" t="s">
        <v>51</v>
      </c>
      <c r="F43" s="6">
        <v>205</v>
      </c>
      <c r="G43" s="5">
        <f t="shared" si="3"/>
        <v>6.0152582159624414E-2</v>
      </c>
      <c r="R43" s="96"/>
      <c r="S43" s="96"/>
      <c r="T43" s="96"/>
      <c r="U43" s="96"/>
      <c r="V43" s="96"/>
      <c r="W43" s="96"/>
    </row>
    <row r="44" spans="1:23" x14ac:dyDescent="0.25">
      <c r="A44" s="18" t="s">
        <v>15</v>
      </c>
      <c r="B44" s="6">
        <v>2272</v>
      </c>
      <c r="C44" s="5">
        <f t="shared" si="4"/>
        <v>0.19139078426417319</v>
      </c>
      <c r="E44" s="13" t="s">
        <v>52</v>
      </c>
      <c r="F44" s="14">
        <v>1312</v>
      </c>
      <c r="G44" s="15">
        <f t="shared" si="3"/>
        <v>0.38497652582159625</v>
      </c>
      <c r="R44" s="96"/>
      <c r="S44" s="96"/>
      <c r="T44" s="96"/>
      <c r="U44" s="96"/>
      <c r="V44" s="96"/>
      <c r="W44" s="96"/>
    </row>
    <row r="45" spans="1:23" ht="15.75" thickBot="1" x14ac:dyDescent="0.3">
      <c r="A45" s="18" t="s">
        <v>13</v>
      </c>
      <c r="B45" s="6">
        <v>1268</v>
      </c>
      <c r="C45" s="5">
        <f t="shared" si="4"/>
        <v>0.10681492713335018</v>
      </c>
      <c r="E45" s="78" t="s">
        <v>5</v>
      </c>
      <c r="F45" s="3">
        <f>SUM(F38:F44)</f>
        <v>3408</v>
      </c>
      <c r="G45" s="2"/>
      <c r="R45" s="96"/>
      <c r="S45" s="96"/>
      <c r="T45" s="96"/>
      <c r="U45" s="96"/>
      <c r="V45" s="96"/>
      <c r="W45" s="96"/>
    </row>
    <row r="46" spans="1:23" x14ac:dyDescent="0.25">
      <c r="A46" s="18" t="s">
        <v>24</v>
      </c>
      <c r="B46" s="6">
        <v>1168</v>
      </c>
      <c r="C46" s="5">
        <f t="shared" si="4"/>
        <v>9.8391036980877769E-2</v>
      </c>
      <c r="E46" s="118" t="s">
        <v>247</v>
      </c>
      <c r="F46" s="118"/>
      <c r="G46" s="118"/>
      <c r="H46" s="118"/>
      <c r="R46" s="96"/>
      <c r="S46" s="96"/>
      <c r="T46" s="96"/>
      <c r="U46" s="96"/>
      <c r="V46" s="96"/>
      <c r="W46" s="96"/>
    </row>
    <row r="47" spans="1:23" x14ac:dyDescent="0.25">
      <c r="A47" s="18" t="s">
        <v>22</v>
      </c>
      <c r="B47" s="6">
        <v>600</v>
      </c>
      <c r="C47" s="5">
        <f t="shared" si="4"/>
        <v>5.0543340914834471E-2</v>
      </c>
      <c r="E47" s="121" t="s">
        <v>248</v>
      </c>
      <c r="F47" s="121"/>
      <c r="G47" s="121"/>
      <c r="H47" s="121"/>
      <c r="R47" s="96"/>
      <c r="S47" s="96"/>
      <c r="T47" s="96"/>
      <c r="U47" s="96"/>
      <c r="V47" s="96"/>
      <c r="W47" s="96"/>
    </row>
    <row r="48" spans="1:23" x14ac:dyDescent="0.25">
      <c r="A48" s="18" t="s">
        <v>20</v>
      </c>
      <c r="B48" s="6">
        <v>432</v>
      </c>
      <c r="C48" s="5">
        <f t="shared" si="4"/>
        <v>3.6391205458680818E-2</v>
      </c>
      <c r="E48" s="121" t="s">
        <v>249</v>
      </c>
      <c r="F48" s="121" t="s">
        <v>249</v>
      </c>
      <c r="G48" s="121" t="s">
        <v>249</v>
      </c>
      <c r="H48" s="121" t="s">
        <v>249</v>
      </c>
      <c r="R48" s="96"/>
      <c r="S48" s="96"/>
      <c r="T48" s="96"/>
      <c r="U48" s="96"/>
      <c r="V48" s="96"/>
      <c r="W48" s="96"/>
    </row>
    <row r="49" spans="1:23" ht="15.75" thickBot="1" x14ac:dyDescent="0.3">
      <c r="A49" s="18" t="s">
        <v>30</v>
      </c>
      <c r="B49" s="6">
        <v>417</v>
      </c>
      <c r="C49" s="5">
        <f t="shared" si="4"/>
        <v>3.5127621935809955E-2</v>
      </c>
      <c r="R49" s="96"/>
      <c r="S49" s="96"/>
      <c r="T49" s="96"/>
      <c r="U49" s="96"/>
      <c r="V49" s="96"/>
      <c r="W49" s="96"/>
    </row>
    <row r="50" spans="1:23" ht="18" thickBot="1" x14ac:dyDescent="0.35">
      <c r="A50" s="18" t="s">
        <v>172</v>
      </c>
      <c r="B50" s="6">
        <v>409</v>
      </c>
      <c r="C50" s="5">
        <f t="shared" si="4"/>
        <v>3.4453710723612162E-2</v>
      </c>
      <c r="E50" s="227" t="s">
        <v>237</v>
      </c>
      <c r="F50" s="228"/>
      <c r="G50" s="229"/>
      <c r="R50" s="96"/>
      <c r="S50" s="96"/>
      <c r="T50" s="96"/>
      <c r="U50" s="96"/>
      <c r="V50" s="96"/>
      <c r="W50" s="96"/>
    </row>
    <row r="51" spans="1:23" x14ac:dyDescent="0.25">
      <c r="A51" s="18" t="s">
        <v>17</v>
      </c>
      <c r="B51" s="6">
        <v>330</v>
      </c>
      <c r="C51" s="5">
        <f t="shared" si="4"/>
        <v>2.7798837503158959E-2</v>
      </c>
      <c r="E51" s="12" t="s">
        <v>54</v>
      </c>
      <c r="F51" s="4" t="s">
        <v>1</v>
      </c>
      <c r="G51" s="11" t="s">
        <v>2</v>
      </c>
      <c r="R51" s="96"/>
      <c r="S51" s="96"/>
      <c r="T51" s="96"/>
      <c r="U51" s="96"/>
      <c r="V51" s="96"/>
      <c r="W51" s="96"/>
    </row>
    <row r="52" spans="1:23" x14ac:dyDescent="0.25">
      <c r="A52" s="18" t="s">
        <v>66</v>
      </c>
      <c r="B52" s="6">
        <v>328</v>
      </c>
      <c r="C52" s="5">
        <f t="shared" si="4"/>
        <v>2.7630359700109512E-2</v>
      </c>
      <c r="E52" s="77" t="s">
        <v>55</v>
      </c>
      <c r="F52" s="6">
        <v>52705</v>
      </c>
      <c r="G52" s="5">
        <f>F52/$F$54</f>
        <v>0.94719910860305878</v>
      </c>
      <c r="R52" s="96"/>
      <c r="S52" s="96"/>
      <c r="T52" s="96"/>
      <c r="U52" s="96"/>
      <c r="V52" s="96"/>
      <c r="W52" s="96"/>
    </row>
    <row r="53" spans="1:23" x14ac:dyDescent="0.25">
      <c r="A53" s="19" t="s">
        <v>33</v>
      </c>
      <c r="B53" s="14">
        <v>2353</v>
      </c>
      <c r="C53" s="15">
        <f t="shared" si="4"/>
        <v>0.19821413528767584</v>
      </c>
      <c r="E53" s="13" t="s">
        <v>58</v>
      </c>
      <c r="F53" s="14">
        <v>2938</v>
      </c>
      <c r="G53" s="15">
        <f>F53/$F$54</f>
        <v>5.2800891396941212E-2</v>
      </c>
      <c r="R53" s="96"/>
      <c r="S53" s="96"/>
      <c r="T53" s="96"/>
      <c r="U53" s="96"/>
      <c r="V53" s="96"/>
      <c r="W53" s="96"/>
    </row>
    <row r="54" spans="1:23" s="76" customFormat="1" ht="15.75" thickBot="1" x14ac:dyDescent="0.3">
      <c r="A54" s="78" t="s">
        <v>5</v>
      </c>
      <c r="B54" s="3">
        <f>SUM(B43:B53)</f>
        <v>11871</v>
      </c>
      <c r="C54" s="2"/>
      <c r="D54" s="75"/>
      <c r="E54" s="78" t="s">
        <v>5</v>
      </c>
      <c r="F54" s="3">
        <f>SUM(F52:F53)</f>
        <v>55643</v>
      </c>
      <c r="G54" s="2"/>
      <c r="H54" s="75"/>
      <c r="I54" s="75"/>
      <c r="J54" s="75"/>
      <c r="K54" s="75"/>
      <c r="L54" s="75"/>
      <c r="M54" s="75"/>
      <c r="N54" s="75"/>
      <c r="O54" s="75"/>
      <c r="P54" s="75"/>
      <c r="Q54" s="75"/>
      <c r="R54" s="96"/>
      <c r="S54" s="96"/>
      <c r="T54" s="96"/>
      <c r="U54" s="96"/>
      <c r="V54" s="96"/>
      <c r="W54" s="96"/>
    </row>
    <row r="55" spans="1:23" ht="15.75" thickBot="1" x14ac:dyDescent="0.3">
      <c r="E55" s="96" t="s">
        <v>258</v>
      </c>
      <c r="F55" s="96" t="s">
        <v>258</v>
      </c>
      <c r="G55" s="96" t="s">
        <v>258</v>
      </c>
      <c r="H55" s="96" t="s">
        <v>258</v>
      </c>
      <c r="R55" s="96"/>
      <c r="S55" s="96"/>
      <c r="T55" s="96"/>
      <c r="U55" s="96"/>
      <c r="V55" s="96"/>
      <c r="W55" s="96"/>
    </row>
    <row r="56" spans="1:23" ht="33" customHeight="1" thickBot="1" x14ac:dyDescent="0.35">
      <c r="A56" s="223" t="s">
        <v>42</v>
      </c>
      <c r="B56" s="224"/>
      <c r="C56" s="225"/>
      <c r="D56" s="76"/>
      <c r="R56" s="96"/>
      <c r="S56" s="96"/>
      <c r="T56" s="96"/>
      <c r="U56" s="96"/>
      <c r="V56" s="96"/>
      <c r="W56" s="96"/>
    </row>
    <row r="57" spans="1:23" ht="18" thickBot="1" x14ac:dyDescent="0.35">
      <c r="A57" s="12" t="s">
        <v>12</v>
      </c>
      <c r="B57" s="4" t="s">
        <v>1</v>
      </c>
      <c r="C57" s="11" t="s">
        <v>2</v>
      </c>
      <c r="E57" s="223" t="s">
        <v>56</v>
      </c>
      <c r="F57" s="224"/>
      <c r="G57" s="225"/>
      <c r="R57" s="96"/>
      <c r="S57" s="96"/>
      <c r="T57" s="96"/>
      <c r="U57" s="96"/>
      <c r="V57" s="96"/>
      <c r="W57" s="96"/>
    </row>
    <row r="58" spans="1:23" x14ac:dyDescent="0.25">
      <c r="A58" s="77" t="s">
        <v>18</v>
      </c>
      <c r="B58" s="6">
        <v>809</v>
      </c>
      <c r="C58" s="5">
        <f t="shared" ref="C58:C68" si="5">B58/$B$69</f>
        <v>0.23738262910798122</v>
      </c>
      <c r="E58" s="12" t="s">
        <v>6</v>
      </c>
      <c r="F58" s="4" t="s">
        <v>7</v>
      </c>
      <c r="G58" s="11" t="s">
        <v>2</v>
      </c>
      <c r="R58" s="96"/>
      <c r="S58" s="96"/>
      <c r="T58" s="96"/>
      <c r="U58" s="96"/>
      <c r="V58" s="96"/>
      <c r="W58" s="96"/>
    </row>
    <row r="59" spans="1:23" x14ac:dyDescent="0.25">
      <c r="A59" s="77" t="s">
        <v>24</v>
      </c>
      <c r="B59" s="6">
        <v>639</v>
      </c>
      <c r="C59" s="5">
        <f t="shared" si="5"/>
        <v>0.1875</v>
      </c>
      <c r="E59" s="77" t="s">
        <v>36</v>
      </c>
      <c r="F59" s="6">
        <v>1595</v>
      </c>
      <c r="G59" s="5">
        <f t="shared" ref="G59:G64" si="6">F59/$F$65</f>
        <v>4.7095993149673721E-2</v>
      </c>
      <c r="R59" s="96"/>
      <c r="S59" s="96"/>
      <c r="T59" s="96"/>
      <c r="U59" s="96"/>
      <c r="V59" s="96"/>
      <c r="W59" s="96"/>
    </row>
    <row r="60" spans="1:23" x14ac:dyDescent="0.25">
      <c r="A60" s="77" t="s">
        <v>15</v>
      </c>
      <c r="B60" s="6">
        <v>523</v>
      </c>
      <c r="C60" s="5">
        <f t="shared" si="5"/>
        <v>0.153462441314554</v>
      </c>
      <c r="E60" s="77" t="s">
        <v>37</v>
      </c>
      <c r="F60" s="6">
        <v>1771</v>
      </c>
      <c r="G60" s="5">
        <f t="shared" si="6"/>
        <v>5.2292792393775649E-2</v>
      </c>
      <c r="R60" s="96"/>
      <c r="S60" s="96"/>
      <c r="T60" s="96"/>
      <c r="U60" s="96"/>
      <c r="V60" s="96"/>
      <c r="W60" s="96"/>
    </row>
    <row r="61" spans="1:23" x14ac:dyDescent="0.25">
      <c r="A61" s="77" t="s">
        <v>13</v>
      </c>
      <c r="B61" s="6">
        <v>500</v>
      </c>
      <c r="C61" s="5">
        <f t="shared" si="5"/>
        <v>0.14671361502347419</v>
      </c>
      <c r="E61" s="77" t="s">
        <v>38</v>
      </c>
      <c r="F61" s="6">
        <v>2305</v>
      </c>
      <c r="G61" s="5">
        <f t="shared" si="6"/>
        <v>6.8060353736675822E-2</v>
      </c>
      <c r="R61" s="96"/>
      <c r="S61" s="96"/>
      <c r="T61" s="96"/>
      <c r="U61" s="96"/>
      <c r="V61" s="96"/>
      <c r="W61" s="96"/>
    </row>
    <row r="62" spans="1:23" x14ac:dyDescent="0.25">
      <c r="A62" s="77" t="s">
        <v>27</v>
      </c>
      <c r="B62" s="6">
        <v>178</v>
      </c>
      <c r="C62" s="5">
        <f t="shared" si="5"/>
        <v>5.2230046948356805E-2</v>
      </c>
      <c r="E62" s="77" t="s">
        <v>39</v>
      </c>
      <c r="F62" s="6">
        <v>1921</v>
      </c>
      <c r="G62" s="5">
        <f t="shared" si="6"/>
        <v>5.6721882658635252E-2</v>
      </c>
      <c r="R62" s="96"/>
      <c r="S62" s="96"/>
      <c r="T62" s="96"/>
      <c r="U62" s="96"/>
      <c r="V62" s="96"/>
      <c r="W62" s="96"/>
    </row>
    <row r="63" spans="1:23" x14ac:dyDescent="0.25">
      <c r="A63" s="77" t="s">
        <v>30</v>
      </c>
      <c r="B63" s="6">
        <v>118</v>
      </c>
      <c r="C63" s="5">
        <f t="shared" si="5"/>
        <v>3.4624413145539906E-2</v>
      </c>
      <c r="E63" s="77" t="s">
        <v>40</v>
      </c>
      <c r="F63" s="6">
        <v>2361</v>
      </c>
      <c r="G63" s="5">
        <f t="shared" si="6"/>
        <v>6.9713880768890069E-2</v>
      </c>
      <c r="R63" s="96"/>
      <c r="S63" s="96"/>
      <c r="T63" s="96"/>
      <c r="U63" s="96"/>
      <c r="V63" s="96"/>
      <c r="W63" s="96"/>
    </row>
    <row r="64" spans="1:23" x14ac:dyDescent="0.25">
      <c r="A64" s="77" t="s">
        <v>235</v>
      </c>
      <c r="B64" s="6">
        <v>100</v>
      </c>
      <c r="C64" s="5">
        <f t="shared" si="5"/>
        <v>2.9342723004694836E-2</v>
      </c>
      <c r="E64" s="13" t="s">
        <v>8</v>
      </c>
      <c r="F64" s="14">
        <v>23914</v>
      </c>
      <c r="G64" s="15">
        <f t="shared" si="6"/>
        <v>0.70611509729234945</v>
      </c>
      <c r="R64" s="96"/>
      <c r="S64" s="96"/>
      <c r="T64" s="96"/>
      <c r="U64" s="96"/>
      <c r="V64" s="96"/>
      <c r="W64" s="96"/>
    </row>
    <row r="65" spans="1:23" ht="15.75" thickBot="1" x14ac:dyDescent="0.3">
      <c r="A65" s="77" t="s">
        <v>172</v>
      </c>
      <c r="B65" s="6">
        <v>87</v>
      </c>
      <c r="C65" s="5">
        <f t="shared" si="5"/>
        <v>2.5528169014084508E-2</v>
      </c>
      <c r="E65" s="78" t="s">
        <v>5</v>
      </c>
      <c r="F65" s="3">
        <f>SUM(F59:F64)</f>
        <v>33867</v>
      </c>
      <c r="G65" s="2"/>
      <c r="I65" s="96"/>
      <c r="J65" s="96"/>
      <c r="K65" s="96"/>
      <c r="R65" s="96"/>
      <c r="S65" s="96"/>
      <c r="T65" s="96"/>
      <c r="U65" s="96"/>
      <c r="V65" s="96"/>
      <c r="W65" s="96"/>
    </row>
    <row r="66" spans="1:23" x14ac:dyDescent="0.25">
      <c r="A66" s="77" t="s">
        <v>20</v>
      </c>
      <c r="B66" s="6">
        <v>51</v>
      </c>
      <c r="C66" s="5">
        <f t="shared" si="5"/>
        <v>1.4964788732394365E-2</v>
      </c>
      <c r="E66" s="122" t="s">
        <v>250</v>
      </c>
      <c r="F66" s="146"/>
      <c r="G66" s="146"/>
      <c r="H66" s="96"/>
      <c r="L66" s="96"/>
      <c r="M66" s="96"/>
      <c r="R66" s="96"/>
      <c r="S66" s="96"/>
      <c r="T66" s="96"/>
      <c r="U66" s="96"/>
      <c r="V66" s="96"/>
      <c r="W66" s="96"/>
    </row>
    <row r="67" spans="1:23" ht="15.75" thickBot="1" x14ac:dyDescent="0.3">
      <c r="A67" s="77" t="s">
        <v>17</v>
      </c>
      <c r="B67" s="6">
        <v>49</v>
      </c>
      <c r="C67" s="5">
        <f t="shared" si="5"/>
        <v>1.4377934272300469E-2</v>
      </c>
      <c r="R67" s="96"/>
      <c r="S67" s="96"/>
      <c r="T67" s="96"/>
      <c r="U67" s="96"/>
      <c r="V67" s="96"/>
      <c r="W67" s="96"/>
    </row>
    <row r="68" spans="1:23" ht="18" thickBot="1" x14ac:dyDescent="0.35">
      <c r="A68" s="13" t="s">
        <v>33</v>
      </c>
      <c r="B68" s="14">
        <v>354</v>
      </c>
      <c r="C68" s="15">
        <f t="shared" si="5"/>
        <v>0.10387323943661972</v>
      </c>
      <c r="E68" s="223" t="s">
        <v>57</v>
      </c>
      <c r="F68" s="224"/>
      <c r="G68" s="225"/>
      <c r="R68" s="96"/>
      <c r="S68" s="96"/>
      <c r="T68" s="96"/>
      <c r="U68" s="96"/>
      <c r="V68" s="96"/>
      <c r="W68" s="96"/>
    </row>
    <row r="69" spans="1:23" ht="15.75" thickBot="1" x14ac:dyDescent="0.3">
      <c r="A69" s="78" t="s">
        <v>5</v>
      </c>
      <c r="B69" s="3">
        <f>SUM(B58:B68)</f>
        <v>3408</v>
      </c>
      <c r="C69" s="2"/>
      <c r="E69" s="12" t="s">
        <v>6</v>
      </c>
      <c r="F69" s="4" t="s">
        <v>7</v>
      </c>
      <c r="G69" s="11" t="s">
        <v>2</v>
      </c>
      <c r="R69" s="96"/>
      <c r="S69" s="96"/>
      <c r="T69" s="96"/>
      <c r="U69" s="96"/>
      <c r="V69" s="96"/>
      <c r="W69" s="96"/>
    </row>
    <row r="70" spans="1:23" x14ac:dyDescent="0.25">
      <c r="E70" s="77" t="s">
        <v>36</v>
      </c>
      <c r="F70" s="6">
        <v>296</v>
      </c>
      <c r="G70" s="5">
        <f t="shared" ref="G70:G75" si="7">F70/$F$76</f>
        <v>0.16353591160220995</v>
      </c>
      <c r="R70" s="96"/>
      <c r="S70" s="96"/>
      <c r="T70" s="96"/>
      <c r="U70" s="96"/>
      <c r="V70" s="96"/>
      <c r="W70" s="96"/>
    </row>
    <row r="71" spans="1:23" x14ac:dyDescent="0.25">
      <c r="E71" s="77" t="s">
        <v>37</v>
      </c>
      <c r="F71" s="6">
        <v>434</v>
      </c>
      <c r="G71" s="5">
        <f t="shared" si="7"/>
        <v>0.23977900552486187</v>
      </c>
    </row>
    <row r="72" spans="1:23" x14ac:dyDescent="0.25">
      <c r="E72" s="77" t="s">
        <v>38</v>
      </c>
      <c r="F72" s="6">
        <v>291</v>
      </c>
      <c r="G72" s="5">
        <f t="shared" si="7"/>
        <v>0.16077348066298341</v>
      </c>
    </row>
    <row r="73" spans="1:23" x14ac:dyDescent="0.25">
      <c r="E73" s="77" t="s">
        <v>39</v>
      </c>
      <c r="F73" s="6">
        <v>98</v>
      </c>
      <c r="G73" s="5">
        <f t="shared" si="7"/>
        <v>5.4143646408839778E-2</v>
      </c>
    </row>
    <row r="74" spans="1:23" x14ac:dyDescent="0.25">
      <c r="E74" s="77" t="s">
        <v>40</v>
      </c>
      <c r="F74" s="6">
        <v>185</v>
      </c>
      <c r="G74" s="5">
        <f t="shared" si="7"/>
        <v>0.10220994475138122</v>
      </c>
    </row>
    <row r="75" spans="1:23" x14ac:dyDescent="0.25">
      <c r="E75" s="13" t="s">
        <v>8</v>
      </c>
      <c r="F75" s="14">
        <v>506</v>
      </c>
      <c r="G75" s="15">
        <f t="shared" si="7"/>
        <v>0.27955801104972378</v>
      </c>
    </row>
    <row r="76" spans="1:23" ht="15.75" thickBot="1" x14ac:dyDescent="0.3">
      <c r="E76" s="78" t="s">
        <v>5</v>
      </c>
      <c r="F76" s="3">
        <f>SUM(F70:F75)</f>
        <v>1810</v>
      </c>
      <c r="G76" s="2"/>
    </row>
    <row r="77" spans="1:23" ht="15.75" thickBot="1" x14ac:dyDescent="0.3"/>
    <row r="78" spans="1:23" ht="18" thickBot="1" x14ac:dyDescent="0.35">
      <c r="E78" s="223" t="s">
        <v>59</v>
      </c>
      <c r="F78" s="224"/>
      <c r="G78" s="225"/>
    </row>
    <row r="79" spans="1:23" x14ac:dyDescent="0.25">
      <c r="E79" s="12" t="s">
        <v>6</v>
      </c>
      <c r="F79" s="4" t="s">
        <v>7</v>
      </c>
      <c r="G79" s="11" t="s">
        <v>2</v>
      </c>
    </row>
    <row r="80" spans="1:23" x14ac:dyDescent="0.25">
      <c r="E80" s="77" t="s">
        <v>36</v>
      </c>
      <c r="F80" s="6">
        <f>F70</f>
        <v>296</v>
      </c>
      <c r="G80" s="5">
        <f>F80/$F$82</f>
        <v>0.40547945205479452</v>
      </c>
    </row>
    <row r="81" spans="5:7" x14ac:dyDescent="0.25">
      <c r="E81" s="13" t="s">
        <v>37</v>
      </c>
      <c r="F81" s="14">
        <f>F71</f>
        <v>434</v>
      </c>
      <c r="G81" s="15">
        <f>F81/$F$82</f>
        <v>0.59452054794520548</v>
      </c>
    </row>
    <row r="82" spans="5:7" ht="33" customHeight="1" thickBot="1" x14ac:dyDescent="0.3">
      <c r="E82" s="78" t="s">
        <v>5</v>
      </c>
      <c r="F82" s="3">
        <f>SUM(F80:F81)</f>
        <v>730</v>
      </c>
      <c r="G82" s="2"/>
    </row>
    <row r="103" ht="36.75" customHeight="1" x14ac:dyDescent="0.25"/>
    <row r="114" ht="34.5" customHeight="1" x14ac:dyDescent="0.25"/>
    <row r="124" ht="32.25" customHeight="1" x14ac:dyDescent="0.25"/>
    <row r="129" spans="1:6" ht="15.75" thickBot="1" x14ac:dyDescent="0.3"/>
    <row r="130" spans="1:6" ht="32.25" customHeight="1" thickBot="1" x14ac:dyDescent="0.35">
      <c r="A130" s="223" t="s">
        <v>60</v>
      </c>
      <c r="B130" s="224"/>
      <c r="C130" s="225"/>
    </row>
    <row r="131" spans="1:6" x14ac:dyDescent="0.25">
      <c r="A131" s="12" t="s">
        <v>12</v>
      </c>
      <c r="B131" s="4" t="s">
        <v>1</v>
      </c>
      <c r="C131" s="11" t="s">
        <v>2</v>
      </c>
    </row>
    <row r="132" spans="1:6" x14ac:dyDescent="0.25">
      <c r="A132" s="77" t="s">
        <v>18</v>
      </c>
      <c r="B132" s="6">
        <v>563</v>
      </c>
      <c r="C132" s="5">
        <f t="shared" ref="C132:C142" si="8">B132/$B$143</f>
        <v>0.31104972375690609</v>
      </c>
    </row>
    <row r="133" spans="1:6" x14ac:dyDescent="0.25">
      <c r="A133" s="77" t="s">
        <v>24</v>
      </c>
      <c r="B133" s="6">
        <v>260</v>
      </c>
      <c r="C133" s="5">
        <f t="shared" si="8"/>
        <v>0.143646408839779</v>
      </c>
    </row>
    <row r="134" spans="1:6" x14ac:dyDescent="0.25">
      <c r="A134" s="77" t="s">
        <v>15</v>
      </c>
      <c r="B134" s="6">
        <v>244</v>
      </c>
      <c r="C134" s="5">
        <f t="shared" si="8"/>
        <v>0.13480662983425415</v>
      </c>
    </row>
    <row r="135" spans="1:6" x14ac:dyDescent="0.25">
      <c r="A135" s="77" t="s">
        <v>30</v>
      </c>
      <c r="B135" s="6">
        <v>139</v>
      </c>
      <c r="C135" s="5">
        <f t="shared" si="8"/>
        <v>7.6795580110497239E-2</v>
      </c>
    </row>
    <row r="136" spans="1:6" x14ac:dyDescent="0.25">
      <c r="A136" s="77" t="s">
        <v>22</v>
      </c>
      <c r="B136" s="6">
        <v>136</v>
      </c>
      <c r="C136" s="5">
        <f t="shared" si="8"/>
        <v>7.5138121546961326E-2</v>
      </c>
    </row>
    <row r="137" spans="1:6" x14ac:dyDescent="0.25">
      <c r="A137" s="77" t="s">
        <v>27</v>
      </c>
      <c r="B137" s="6">
        <v>114</v>
      </c>
      <c r="C137" s="5">
        <f t="shared" si="8"/>
        <v>6.2983425414364635E-2</v>
      </c>
    </row>
    <row r="138" spans="1:6" x14ac:dyDescent="0.25">
      <c r="A138" s="77" t="s">
        <v>20</v>
      </c>
      <c r="B138" s="6">
        <v>68</v>
      </c>
      <c r="C138" s="5">
        <f t="shared" si="8"/>
        <v>3.7569060773480663E-2</v>
      </c>
    </row>
    <row r="139" spans="1:6" x14ac:dyDescent="0.25">
      <c r="A139" s="77" t="s">
        <v>13</v>
      </c>
      <c r="B139" s="6">
        <v>65</v>
      </c>
      <c r="C139" s="5">
        <f t="shared" si="8"/>
        <v>3.591160220994475E-2</v>
      </c>
    </row>
    <row r="140" spans="1:6" x14ac:dyDescent="0.25">
      <c r="A140" s="77" t="s">
        <v>17</v>
      </c>
      <c r="B140" s="6">
        <v>63</v>
      </c>
      <c r="C140" s="5">
        <f t="shared" si="8"/>
        <v>3.4806629834254144E-2</v>
      </c>
    </row>
    <row r="141" spans="1:6" x14ac:dyDescent="0.25">
      <c r="A141" s="77" t="s">
        <v>65</v>
      </c>
      <c r="B141" s="6">
        <v>45</v>
      </c>
      <c r="C141" s="5">
        <f t="shared" si="8"/>
        <v>2.4861878453038673E-2</v>
      </c>
    </row>
    <row r="142" spans="1:6" x14ac:dyDescent="0.25">
      <c r="A142" s="13" t="s">
        <v>33</v>
      </c>
      <c r="B142" s="14">
        <v>113</v>
      </c>
      <c r="C142" s="15">
        <f t="shared" si="8"/>
        <v>6.2430939226519336E-2</v>
      </c>
    </row>
    <row r="143" spans="1:6" ht="15.75" thickBot="1" x14ac:dyDescent="0.3">
      <c r="A143" s="78" t="s">
        <v>5</v>
      </c>
      <c r="B143" s="3">
        <f>SUM(B132:B142)</f>
        <v>1810</v>
      </c>
      <c r="C143" s="2"/>
      <c r="E143" s="96"/>
      <c r="F143" s="96"/>
    </row>
    <row r="144" spans="1:6" x14ac:dyDescent="0.25">
      <c r="A144" s="123" t="s">
        <v>251</v>
      </c>
      <c r="B144" s="96"/>
      <c r="C144" s="96"/>
      <c r="D144" s="96"/>
    </row>
    <row r="145" spans="1:9" ht="15.75" thickBot="1" x14ac:dyDescent="0.3"/>
    <row r="146" spans="1:9" ht="32.25" customHeight="1" thickBot="1" x14ac:dyDescent="0.35">
      <c r="A146" s="223" t="s">
        <v>61</v>
      </c>
      <c r="B146" s="224"/>
      <c r="C146" s="225"/>
    </row>
    <row r="147" spans="1:9" x14ac:dyDescent="0.25">
      <c r="A147" s="12" t="s">
        <v>12</v>
      </c>
      <c r="B147" s="4" t="s">
        <v>1</v>
      </c>
      <c r="C147" s="11" t="s">
        <v>2</v>
      </c>
    </row>
    <row r="148" spans="1:9" x14ac:dyDescent="0.25">
      <c r="A148" s="77" t="s">
        <v>18</v>
      </c>
      <c r="B148" s="6">
        <v>239</v>
      </c>
      <c r="C148" s="5">
        <f t="shared" ref="C148:C154" si="9">B148/$B$155</f>
        <v>0.32739726027397259</v>
      </c>
    </row>
    <row r="149" spans="1:9" x14ac:dyDescent="0.25">
      <c r="A149" s="77" t="s">
        <v>24</v>
      </c>
      <c r="B149" s="6">
        <v>188</v>
      </c>
      <c r="C149" s="5">
        <f t="shared" si="9"/>
        <v>0.25753424657534246</v>
      </c>
    </row>
    <row r="150" spans="1:9" x14ac:dyDescent="0.25">
      <c r="A150" s="77" t="s">
        <v>15</v>
      </c>
      <c r="B150" s="6">
        <v>121</v>
      </c>
      <c r="C150" s="5">
        <f t="shared" si="9"/>
        <v>0.16575342465753426</v>
      </c>
    </row>
    <row r="151" spans="1:9" x14ac:dyDescent="0.25">
      <c r="A151" s="77" t="s">
        <v>27</v>
      </c>
      <c r="B151" s="6">
        <v>103</v>
      </c>
      <c r="C151" s="5">
        <f t="shared" si="9"/>
        <v>0.14109589041095891</v>
      </c>
    </row>
    <row r="152" spans="1:9" x14ac:dyDescent="0.25">
      <c r="A152" s="77" t="s">
        <v>30</v>
      </c>
      <c r="B152" s="6">
        <v>60</v>
      </c>
      <c r="C152" s="5">
        <f t="shared" si="9"/>
        <v>8.2191780821917804E-2</v>
      </c>
    </row>
    <row r="153" spans="1:9" x14ac:dyDescent="0.25">
      <c r="A153" s="77" t="s">
        <v>87</v>
      </c>
      <c r="B153" s="6">
        <v>13</v>
      </c>
      <c r="C153" s="5">
        <f t="shared" si="9"/>
        <v>1.7808219178082191E-2</v>
      </c>
    </row>
    <row r="154" spans="1:9" x14ac:dyDescent="0.25">
      <c r="A154" s="13" t="s">
        <v>13</v>
      </c>
      <c r="B154" s="14">
        <v>6</v>
      </c>
      <c r="C154" s="15">
        <f t="shared" si="9"/>
        <v>8.21917808219178E-3</v>
      </c>
    </row>
    <row r="155" spans="1:9" ht="15.75" thickBot="1" x14ac:dyDescent="0.3">
      <c r="A155" s="78" t="s">
        <v>5</v>
      </c>
      <c r="B155" s="3">
        <f>SUM(B148:B154)</f>
        <v>730</v>
      </c>
      <c r="C155" s="2"/>
    </row>
    <row r="156" spans="1:9" x14ac:dyDescent="0.25">
      <c r="E156" s="96"/>
      <c r="F156" s="96"/>
      <c r="G156" s="96"/>
    </row>
    <row r="157" spans="1:9" x14ac:dyDescent="0.25">
      <c r="A157" s="96" t="s">
        <v>252</v>
      </c>
      <c r="B157" s="96"/>
      <c r="C157" s="96"/>
      <c r="D157" s="96"/>
      <c r="E157" s="96"/>
      <c r="F157" s="96"/>
      <c r="G157" s="96"/>
      <c r="H157" s="96"/>
      <c r="I157" s="96"/>
    </row>
    <row r="158" spans="1:9" x14ac:dyDescent="0.25">
      <c r="A158" s="96"/>
      <c r="B158" s="96"/>
      <c r="C158" s="96"/>
      <c r="D158" s="96"/>
      <c r="H158" s="96"/>
      <c r="I158" s="96"/>
    </row>
  </sheetData>
  <mergeCells count="18">
    <mergeCell ref="A1:F1"/>
    <mergeCell ref="A5:C5"/>
    <mergeCell ref="I5:J5"/>
    <mergeCell ref="A12:C12"/>
    <mergeCell ref="A24:C24"/>
    <mergeCell ref="E12:G12"/>
    <mergeCell ref="E18:G18"/>
    <mergeCell ref="A35:C35"/>
    <mergeCell ref="A146:C146"/>
    <mergeCell ref="A41:C41"/>
    <mergeCell ref="A56:C56"/>
    <mergeCell ref="E25:G25"/>
    <mergeCell ref="E36:G36"/>
    <mergeCell ref="E50:G50"/>
    <mergeCell ref="E57:G57"/>
    <mergeCell ref="E68:G68"/>
    <mergeCell ref="E78:G78"/>
    <mergeCell ref="A130:C13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topLeftCell="A10" workbookViewId="0">
      <selection activeCell="A56" sqref="A56:C69"/>
    </sheetView>
  </sheetViews>
  <sheetFormatPr defaultColWidth="9.140625" defaultRowHeight="15" x14ac:dyDescent="0.25"/>
  <cols>
    <col min="1" max="1" width="25.140625" style="80" bestFit="1" customWidth="1"/>
    <col min="2" max="2" width="10.7109375" style="80" bestFit="1" customWidth="1"/>
    <col min="3" max="3" width="10" style="80" customWidth="1"/>
    <col min="4" max="4" width="9.140625" style="80"/>
    <col min="5" max="5" width="33.7109375" style="80" bestFit="1" customWidth="1"/>
    <col min="6" max="6" width="18.42578125" style="80" bestFit="1" customWidth="1"/>
    <col min="7" max="7" width="16" style="80" customWidth="1"/>
    <col min="8" max="8" width="9.140625" style="80"/>
    <col min="9" max="9" width="27.140625" style="80" bestFit="1" customWidth="1"/>
    <col min="10" max="16384" width="9.140625" style="80"/>
  </cols>
  <sheetData>
    <row r="1" spans="1:10" ht="21" x14ac:dyDescent="0.35">
      <c r="A1" s="226" t="s">
        <v>186</v>
      </c>
      <c r="B1" s="226"/>
      <c r="C1" s="226"/>
      <c r="D1" s="226"/>
      <c r="E1" s="226"/>
      <c r="F1" s="226"/>
    </row>
    <row r="2" spans="1:10" s="96" customFormat="1" x14ac:dyDescent="0.25">
      <c r="A2" s="117" t="s">
        <v>245</v>
      </c>
    </row>
    <row r="3" spans="1:10" s="96" customFormat="1" x14ac:dyDescent="0.25">
      <c r="A3" s="96" t="s">
        <v>246</v>
      </c>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173</v>
      </c>
      <c r="J6" s="84"/>
    </row>
    <row r="7" spans="1:10" x14ac:dyDescent="0.25">
      <c r="A7" s="82" t="s">
        <v>3</v>
      </c>
      <c r="B7" s="6">
        <v>96750</v>
      </c>
      <c r="C7" s="5">
        <f>B7/$B$9</f>
        <v>0.95760791028673797</v>
      </c>
      <c r="I7" s="82" t="s">
        <v>174</v>
      </c>
      <c r="J7" s="84"/>
    </row>
    <row r="8" spans="1:10" x14ac:dyDescent="0.25">
      <c r="A8" s="13" t="s">
        <v>4</v>
      </c>
      <c r="B8" s="14">
        <v>4283</v>
      </c>
      <c r="C8" s="15">
        <f>B8/$B$9</f>
        <v>4.2392089713262006E-2</v>
      </c>
      <c r="I8" s="82" t="s">
        <v>175</v>
      </c>
      <c r="J8" s="84"/>
    </row>
    <row r="9" spans="1:10" ht="15.75" thickBot="1" x14ac:dyDescent="0.3">
      <c r="A9" s="83" t="s">
        <v>5</v>
      </c>
      <c r="B9" s="3">
        <f>SUM(B7:B8)</f>
        <v>101033</v>
      </c>
      <c r="C9" s="2"/>
      <c r="I9" s="82" t="s">
        <v>176</v>
      </c>
      <c r="J9" s="84"/>
    </row>
    <row r="10" spans="1:10" x14ac:dyDescent="0.25">
      <c r="A10" s="96" t="s">
        <v>272</v>
      </c>
      <c r="B10" s="137"/>
      <c r="C10" s="137"/>
      <c r="D10" s="96"/>
      <c r="I10" s="82" t="s">
        <v>177</v>
      </c>
      <c r="J10" s="84"/>
    </row>
    <row r="11" spans="1:10" ht="15.75" thickBot="1" x14ac:dyDescent="0.3">
      <c r="I11" s="82" t="s">
        <v>178</v>
      </c>
      <c r="J11" s="84"/>
    </row>
    <row r="12" spans="1:10" ht="18" thickBot="1" x14ac:dyDescent="0.35">
      <c r="A12" s="227" t="s">
        <v>35</v>
      </c>
      <c r="B12" s="228"/>
      <c r="C12" s="229"/>
      <c r="E12" s="264" t="s">
        <v>262</v>
      </c>
      <c r="F12" s="265"/>
      <c r="G12" s="266"/>
      <c r="I12" s="82" t="s">
        <v>179</v>
      </c>
      <c r="J12" s="84"/>
    </row>
    <row r="13" spans="1:10" x14ac:dyDescent="0.25">
      <c r="A13" s="12" t="s">
        <v>6</v>
      </c>
      <c r="B13" s="4" t="s">
        <v>7</v>
      </c>
      <c r="C13" s="11" t="s">
        <v>2</v>
      </c>
      <c r="E13" s="12" t="s">
        <v>0</v>
      </c>
      <c r="F13" s="4" t="s">
        <v>1</v>
      </c>
      <c r="G13" s="11" t="s">
        <v>2</v>
      </c>
      <c r="I13" s="82" t="s">
        <v>180</v>
      </c>
      <c r="J13" s="84"/>
    </row>
    <row r="14" spans="1:10" x14ac:dyDescent="0.25">
      <c r="A14" s="82" t="s">
        <v>36</v>
      </c>
      <c r="B14" s="6">
        <v>4505</v>
      </c>
      <c r="C14" s="5">
        <f>B14/$B$21</f>
        <v>4.4589391584927696E-2</v>
      </c>
      <c r="E14" s="98" t="s">
        <v>3</v>
      </c>
      <c r="F14" s="6">
        <v>4144</v>
      </c>
      <c r="G14" s="5">
        <v>0.92</v>
      </c>
      <c r="I14" s="82" t="s">
        <v>181</v>
      </c>
      <c r="J14" s="84"/>
    </row>
    <row r="15" spans="1:10" x14ac:dyDescent="0.25">
      <c r="A15" s="82" t="s">
        <v>37</v>
      </c>
      <c r="B15" s="6">
        <v>6365</v>
      </c>
      <c r="C15" s="5">
        <f t="shared" ref="C15:C20" si="0">B15/$B$21</f>
        <v>6.2999218077261887E-2</v>
      </c>
      <c r="E15" s="13" t="s">
        <v>4</v>
      </c>
      <c r="F15" s="14">
        <v>361</v>
      </c>
      <c r="G15" s="15">
        <v>0.08</v>
      </c>
      <c r="I15" s="82" t="s">
        <v>182</v>
      </c>
      <c r="J15" s="84"/>
    </row>
    <row r="16" spans="1:10" ht="15.75" thickBot="1" x14ac:dyDescent="0.3">
      <c r="A16" s="82" t="s">
        <v>38</v>
      </c>
      <c r="B16" s="6">
        <v>8235</v>
      </c>
      <c r="C16" s="5">
        <f t="shared" si="0"/>
        <v>8.1508022131382821E-2</v>
      </c>
      <c r="E16" s="99" t="s">
        <v>5</v>
      </c>
      <c r="F16" s="3">
        <v>4505</v>
      </c>
      <c r="G16" s="115"/>
      <c r="I16" s="82" t="s">
        <v>183</v>
      </c>
      <c r="J16" s="84"/>
    </row>
    <row r="17" spans="1:10" ht="15.75" thickBot="1" x14ac:dyDescent="0.3">
      <c r="A17" s="82" t="s">
        <v>39</v>
      </c>
      <c r="B17" s="6">
        <v>9483</v>
      </c>
      <c r="C17" s="5">
        <f t="shared" si="0"/>
        <v>9.3860421842368341E-2</v>
      </c>
      <c r="I17" s="82" t="s">
        <v>184</v>
      </c>
      <c r="J17" s="84"/>
    </row>
    <row r="18" spans="1:10" ht="18" thickBot="1" x14ac:dyDescent="0.35">
      <c r="A18" s="82" t="s">
        <v>40</v>
      </c>
      <c r="B18" s="6">
        <v>12468</v>
      </c>
      <c r="C18" s="5">
        <f t="shared" si="0"/>
        <v>0.12340522403571111</v>
      </c>
      <c r="E18" s="227" t="s">
        <v>260</v>
      </c>
      <c r="F18" s="228"/>
      <c r="G18" s="229"/>
      <c r="I18" s="82" t="s">
        <v>185</v>
      </c>
      <c r="J18" s="84"/>
    </row>
    <row r="19" spans="1:10" x14ac:dyDescent="0.25">
      <c r="A19" s="82" t="s">
        <v>8</v>
      </c>
      <c r="B19" s="6">
        <v>56386</v>
      </c>
      <c r="C19" s="5">
        <f t="shared" si="0"/>
        <v>0.55809487989072881</v>
      </c>
      <c r="E19" s="12" t="s">
        <v>0</v>
      </c>
      <c r="F19" s="4" t="s">
        <v>1</v>
      </c>
      <c r="G19" s="11" t="s">
        <v>2</v>
      </c>
      <c r="I19" s="82"/>
      <c r="J19" s="84"/>
    </row>
    <row r="20" spans="1:10" x14ac:dyDescent="0.25">
      <c r="A20" s="13" t="s">
        <v>9</v>
      </c>
      <c r="B20" s="14">
        <v>3591</v>
      </c>
      <c r="C20" s="15">
        <f t="shared" si="0"/>
        <v>3.554284243761939E-2</v>
      </c>
      <c r="E20" s="98" t="s">
        <v>3</v>
      </c>
      <c r="F20" s="6">
        <v>5968</v>
      </c>
      <c r="G20" s="5">
        <v>0.93799999999999994</v>
      </c>
      <c r="I20" s="82"/>
      <c r="J20" s="84"/>
    </row>
    <row r="21" spans="1:10" ht="15.75" thickBot="1" x14ac:dyDescent="0.3">
      <c r="A21" s="83" t="s">
        <v>5</v>
      </c>
      <c r="B21" s="3">
        <f>SUM(B14:B20)</f>
        <v>101033</v>
      </c>
      <c r="C21" s="2"/>
      <c r="E21" s="13" t="s">
        <v>4</v>
      </c>
      <c r="F21" s="14">
        <v>397</v>
      </c>
      <c r="G21" s="15">
        <v>6.2E-2</v>
      </c>
      <c r="I21" s="82"/>
      <c r="J21" s="84"/>
    </row>
    <row r="22" spans="1:10" ht="15.75" thickBot="1" x14ac:dyDescent="0.3">
      <c r="A22" s="96" t="s">
        <v>272</v>
      </c>
      <c r="B22" s="137"/>
      <c r="C22" s="137"/>
      <c r="D22" s="96"/>
      <c r="E22" s="99" t="s">
        <v>5</v>
      </c>
      <c r="F22" s="3">
        <v>6365</v>
      </c>
      <c r="G22" s="2"/>
      <c r="I22" s="82"/>
      <c r="J22" s="84"/>
    </row>
    <row r="23" spans="1:10" ht="15.75" thickBot="1" x14ac:dyDescent="0.3">
      <c r="A23" s="96"/>
      <c r="B23" s="137"/>
      <c r="C23" s="137"/>
      <c r="I23" s="82"/>
      <c r="J23" s="84"/>
    </row>
    <row r="24" spans="1:10" ht="18" thickBot="1" x14ac:dyDescent="0.35">
      <c r="A24" s="227" t="s">
        <v>10</v>
      </c>
      <c r="B24" s="228"/>
      <c r="C24" s="229"/>
      <c r="I24" s="82"/>
      <c r="J24" s="84"/>
    </row>
    <row r="25" spans="1:10" ht="18" thickBot="1" x14ac:dyDescent="0.35">
      <c r="A25" s="12" t="s">
        <v>6</v>
      </c>
      <c r="B25" s="4" t="s">
        <v>7</v>
      </c>
      <c r="C25" s="11" t="s">
        <v>2</v>
      </c>
      <c r="E25" s="227" t="s">
        <v>44</v>
      </c>
      <c r="F25" s="228"/>
      <c r="G25" s="229"/>
    </row>
    <row r="26" spans="1:10" x14ac:dyDescent="0.25">
      <c r="A26" s="82" t="s">
        <v>36</v>
      </c>
      <c r="B26" s="6">
        <v>361</v>
      </c>
      <c r="C26" s="5">
        <f>B26/$B$33</f>
        <v>8.4286714919448988E-2</v>
      </c>
      <c r="E26" s="12" t="s">
        <v>45</v>
      </c>
      <c r="F26" s="4" t="s">
        <v>7</v>
      </c>
      <c r="G26" s="11" t="s">
        <v>2</v>
      </c>
    </row>
    <row r="27" spans="1:10" x14ac:dyDescent="0.25">
      <c r="A27" s="82" t="s">
        <v>37</v>
      </c>
      <c r="B27" s="6">
        <v>397</v>
      </c>
      <c r="C27" s="5">
        <f t="shared" ref="C27:C32" si="1">B27/$B$33</f>
        <v>9.2692038290917586E-2</v>
      </c>
      <c r="E27" s="82" t="s">
        <v>46</v>
      </c>
      <c r="F27" s="6">
        <v>277</v>
      </c>
      <c r="G27" s="5">
        <f t="shared" ref="G27:G33" si="2">F27/$F$34</f>
        <v>6.4674293719355597E-2</v>
      </c>
    </row>
    <row r="28" spans="1:10" x14ac:dyDescent="0.25">
      <c r="A28" s="82" t="s">
        <v>38</v>
      </c>
      <c r="B28" s="6">
        <v>479</v>
      </c>
      <c r="C28" s="5">
        <f t="shared" si="1"/>
        <v>0.11183749708148494</v>
      </c>
      <c r="E28" s="82" t="s">
        <v>47</v>
      </c>
      <c r="F28" s="6">
        <v>205</v>
      </c>
      <c r="G28" s="5">
        <f t="shared" si="2"/>
        <v>4.78636469764184E-2</v>
      </c>
    </row>
    <row r="29" spans="1:10" x14ac:dyDescent="0.25">
      <c r="A29" s="82" t="s">
        <v>39</v>
      </c>
      <c r="B29" s="6">
        <v>385</v>
      </c>
      <c r="C29" s="5">
        <f t="shared" si="1"/>
        <v>8.9890263833761377E-2</v>
      </c>
      <c r="E29" s="82" t="s">
        <v>48</v>
      </c>
      <c r="F29" s="6">
        <v>824</v>
      </c>
      <c r="G29" s="5">
        <f t="shared" si="2"/>
        <v>0.19238851272472565</v>
      </c>
    </row>
    <row r="30" spans="1:10" x14ac:dyDescent="0.25">
      <c r="A30" s="82" t="s">
        <v>40</v>
      </c>
      <c r="B30" s="6">
        <v>630</v>
      </c>
      <c r="C30" s="5">
        <f t="shared" si="1"/>
        <v>0.14709315900070044</v>
      </c>
      <c r="E30" s="82" t="s">
        <v>49</v>
      </c>
      <c r="F30" s="6">
        <v>858</v>
      </c>
      <c r="G30" s="5">
        <f t="shared" si="2"/>
        <v>0.20032687368666821</v>
      </c>
    </row>
    <row r="31" spans="1:10" x14ac:dyDescent="0.25">
      <c r="A31" s="82" t="s">
        <v>8</v>
      </c>
      <c r="B31" s="6">
        <v>1594</v>
      </c>
      <c r="C31" s="5">
        <f t="shared" si="1"/>
        <v>0.37216904039224841</v>
      </c>
      <c r="E31" s="82" t="s">
        <v>50</v>
      </c>
      <c r="F31" s="6">
        <v>800</v>
      </c>
      <c r="G31" s="5">
        <f t="shared" si="2"/>
        <v>0.18678496381041326</v>
      </c>
    </row>
    <row r="32" spans="1:10" x14ac:dyDescent="0.25">
      <c r="A32" s="13" t="s">
        <v>9</v>
      </c>
      <c r="B32" s="14">
        <v>437</v>
      </c>
      <c r="C32" s="15">
        <f t="shared" si="1"/>
        <v>0.10203128648143825</v>
      </c>
      <c r="E32" s="82" t="s">
        <v>51</v>
      </c>
      <c r="F32" s="6">
        <v>541</v>
      </c>
      <c r="G32" s="5">
        <f t="shared" si="2"/>
        <v>0.12631333177679196</v>
      </c>
    </row>
    <row r="33" spans="1:22" ht="15.75" thickBot="1" x14ac:dyDescent="0.3">
      <c r="A33" s="83" t="s">
        <v>5</v>
      </c>
      <c r="B33" s="3">
        <f>SUM(B26:B32)</f>
        <v>4283</v>
      </c>
      <c r="C33" s="2"/>
      <c r="E33" s="13" t="s">
        <v>52</v>
      </c>
      <c r="F33" s="14">
        <v>778</v>
      </c>
      <c r="G33" s="15">
        <f t="shared" si="2"/>
        <v>0.18164837730562688</v>
      </c>
      <c r="U33" s="96"/>
      <c r="V33" s="96"/>
    </row>
    <row r="34" spans="1:22" ht="15.75" thickBot="1" x14ac:dyDescent="0.3">
      <c r="E34" s="83" t="s">
        <v>5</v>
      </c>
      <c r="F34" s="3">
        <f>SUM(F27:F33)</f>
        <v>4283</v>
      </c>
      <c r="G34" s="2"/>
      <c r="U34" s="96"/>
      <c r="V34" s="96"/>
    </row>
    <row r="35" spans="1:22" ht="30" customHeight="1" thickBot="1" x14ac:dyDescent="0.35">
      <c r="A35" s="223" t="s">
        <v>41</v>
      </c>
      <c r="B35" s="224"/>
      <c r="C35" s="225"/>
      <c r="U35" s="96"/>
      <c r="V35" s="96"/>
    </row>
    <row r="36" spans="1:22" ht="18" thickBot="1" x14ac:dyDescent="0.35">
      <c r="A36" s="12" t="s">
        <v>6</v>
      </c>
      <c r="B36" s="4" t="s">
        <v>7</v>
      </c>
      <c r="C36" s="11" t="s">
        <v>2</v>
      </c>
      <c r="E36" s="223" t="s">
        <v>53</v>
      </c>
      <c r="F36" s="224"/>
      <c r="G36" s="225"/>
      <c r="U36" s="96"/>
      <c r="V36" s="96"/>
    </row>
    <row r="37" spans="1:22" x14ac:dyDescent="0.25">
      <c r="A37" s="82" t="s">
        <v>36</v>
      </c>
      <c r="B37" s="6">
        <f>B26</f>
        <v>361</v>
      </c>
      <c r="C37" s="5">
        <f>B37/$B$39</f>
        <v>0.4762532981530343</v>
      </c>
      <c r="E37" s="12" t="s">
        <v>45</v>
      </c>
      <c r="F37" s="4" t="s">
        <v>7</v>
      </c>
      <c r="G37" s="11" t="s">
        <v>2</v>
      </c>
      <c r="U37" s="96"/>
      <c r="V37" s="96"/>
    </row>
    <row r="38" spans="1:22" x14ac:dyDescent="0.25">
      <c r="A38" s="13" t="s">
        <v>37</v>
      </c>
      <c r="B38" s="14">
        <f>B27</f>
        <v>397</v>
      </c>
      <c r="C38" s="15">
        <f>B38/$B$39</f>
        <v>0.5237467018469657</v>
      </c>
      <c r="E38" s="82" t="s">
        <v>46</v>
      </c>
      <c r="F38" s="6">
        <v>35</v>
      </c>
      <c r="G38" s="5">
        <f t="shared" ref="G38:G44" si="3">F38/$F$45</f>
        <v>4.6174142480211081E-2</v>
      </c>
      <c r="U38" s="96"/>
      <c r="V38" s="96"/>
    </row>
    <row r="39" spans="1:22" ht="15.75" thickBot="1" x14ac:dyDescent="0.3">
      <c r="A39" s="83" t="s">
        <v>5</v>
      </c>
      <c r="B39" s="3">
        <f>SUM(B37:B38)</f>
        <v>758</v>
      </c>
      <c r="C39" s="2"/>
      <c r="E39" s="82" t="s">
        <v>47</v>
      </c>
      <c r="F39" s="6">
        <v>91</v>
      </c>
      <c r="G39" s="5">
        <f t="shared" si="3"/>
        <v>0.12005277044854881</v>
      </c>
      <c r="U39" s="96"/>
      <c r="V39" s="96"/>
    </row>
    <row r="40" spans="1:22" ht="15.75" thickBot="1" x14ac:dyDescent="0.3">
      <c r="E40" s="82" t="s">
        <v>48</v>
      </c>
      <c r="F40" s="6">
        <v>127</v>
      </c>
      <c r="G40" s="5">
        <f t="shared" si="3"/>
        <v>0.16754617414248021</v>
      </c>
      <c r="U40" s="96"/>
      <c r="V40" s="96"/>
    </row>
    <row r="41" spans="1:22" ht="18" thickBot="1" x14ac:dyDescent="0.35">
      <c r="A41" s="227" t="s">
        <v>11</v>
      </c>
      <c r="B41" s="228"/>
      <c r="C41" s="229"/>
      <c r="E41" s="82" t="s">
        <v>49</v>
      </c>
      <c r="F41" s="6">
        <v>22</v>
      </c>
      <c r="G41" s="5">
        <f t="shared" si="3"/>
        <v>2.9023746701846966E-2</v>
      </c>
      <c r="U41" s="96"/>
      <c r="V41" s="96"/>
    </row>
    <row r="42" spans="1:22" x14ac:dyDescent="0.25">
      <c r="A42" s="12" t="s">
        <v>12</v>
      </c>
      <c r="B42" s="4" t="s">
        <v>1</v>
      </c>
      <c r="C42" s="11" t="s">
        <v>2</v>
      </c>
      <c r="E42" s="82" t="s">
        <v>50</v>
      </c>
      <c r="F42" s="6">
        <v>106</v>
      </c>
      <c r="G42" s="5">
        <f t="shared" si="3"/>
        <v>0.13984168865435356</v>
      </c>
      <c r="U42" s="96"/>
      <c r="V42" s="96"/>
    </row>
    <row r="43" spans="1:22" x14ac:dyDescent="0.25">
      <c r="A43" s="18" t="s">
        <v>13</v>
      </c>
      <c r="B43" s="6">
        <v>837</v>
      </c>
      <c r="C43" s="5">
        <f t="shared" ref="C43:C53" si="4">B43/$B$54</f>
        <v>0.19542376838664488</v>
      </c>
      <c r="E43" s="82" t="s">
        <v>51</v>
      </c>
      <c r="F43" s="6">
        <v>95</v>
      </c>
      <c r="G43" s="5">
        <f t="shared" si="3"/>
        <v>0.12532981530343007</v>
      </c>
      <c r="U43" s="96"/>
      <c r="V43" s="96"/>
    </row>
    <row r="44" spans="1:22" x14ac:dyDescent="0.25">
      <c r="A44" s="18" t="s">
        <v>14</v>
      </c>
      <c r="B44" s="6">
        <v>753</v>
      </c>
      <c r="C44" s="5">
        <f t="shared" si="4"/>
        <v>0.17581134718655148</v>
      </c>
      <c r="E44" s="13" t="s">
        <v>52</v>
      </c>
      <c r="F44" s="14">
        <v>282</v>
      </c>
      <c r="G44" s="15">
        <f t="shared" si="3"/>
        <v>0.37203166226912932</v>
      </c>
      <c r="U44" s="96"/>
      <c r="V44" s="96"/>
    </row>
    <row r="45" spans="1:22" ht="15.75" thickBot="1" x14ac:dyDescent="0.3">
      <c r="A45" s="18" t="s">
        <v>23</v>
      </c>
      <c r="B45" s="6">
        <v>390</v>
      </c>
      <c r="C45" s="5">
        <f t="shared" si="4"/>
        <v>9.1057669857576462E-2</v>
      </c>
      <c r="E45" s="83" t="s">
        <v>5</v>
      </c>
      <c r="F45" s="3">
        <f>SUM(F38:F44)</f>
        <v>758</v>
      </c>
      <c r="G45" s="2"/>
      <c r="U45" s="96"/>
      <c r="V45" s="96"/>
    </row>
    <row r="46" spans="1:22" x14ac:dyDescent="0.25">
      <c r="A46" s="18" t="s">
        <v>18</v>
      </c>
      <c r="B46" s="6">
        <v>327</v>
      </c>
      <c r="C46" s="5">
        <f t="shared" si="4"/>
        <v>7.6348353957506415E-2</v>
      </c>
      <c r="E46" s="118" t="s">
        <v>247</v>
      </c>
      <c r="F46" s="118"/>
      <c r="G46" s="118"/>
      <c r="U46" s="96"/>
      <c r="V46" s="96"/>
    </row>
    <row r="47" spans="1:22" x14ac:dyDescent="0.25">
      <c r="A47" s="18" t="s">
        <v>15</v>
      </c>
      <c r="B47" s="6">
        <v>320</v>
      </c>
      <c r="C47" s="5">
        <f t="shared" si="4"/>
        <v>7.4713985524165305E-2</v>
      </c>
      <c r="E47" s="121" t="s">
        <v>248</v>
      </c>
      <c r="F47" s="121"/>
      <c r="G47" s="121"/>
      <c r="U47" s="96"/>
      <c r="V47" s="96"/>
    </row>
    <row r="48" spans="1:22" x14ac:dyDescent="0.25">
      <c r="A48" s="18" t="s">
        <v>19</v>
      </c>
      <c r="B48" s="6">
        <v>310</v>
      </c>
      <c r="C48" s="5">
        <f t="shared" si="4"/>
        <v>7.2379173476535136E-2</v>
      </c>
      <c r="E48" s="121" t="s">
        <v>249</v>
      </c>
      <c r="F48" s="121" t="s">
        <v>249</v>
      </c>
      <c r="G48" s="121" t="s">
        <v>249</v>
      </c>
      <c r="U48" s="96"/>
      <c r="V48" s="96"/>
    </row>
    <row r="49" spans="1:22" ht="15.75" thickBot="1" x14ac:dyDescent="0.3">
      <c r="A49" s="18" t="s">
        <v>20</v>
      </c>
      <c r="B49" s="6">
        <v>306</v>
      </c>
      <c r="C49" s="5">
        <f t="shared" si="4"/>
        <v>7.1445248657483071E-2</v>
      </c>
      <c r="E49" s="96"/>
      <c r="F49" s="96"/>
      <c r="G49" s="96"/>
    </row>
    <row r="50" spans="1:22" ht="18" thickBot="1" x14ac:dyDescent="0.35">
      <c r="A50" s="18" t="s">
        <v>29</v>
      </c>
      <c r="B50" s="6">
        <v>202</v>
      </c>
      <c r="C50" s="5">
        <f t="shared" si="4"/>
        <v>4.7163203362129348E-2</v>
      </c>
      <c r="E50" s="227" t="s">
        <v>237</v>
      </c>
      <c r="F50" s="228"/>
      <c r="G50" s="229"/>
    </row>
    <row r="51" spans="1:22" x14ac:dyDescent="0.25">
      <c r="A51" s="18" t="s">
        <v>132</v>
      </c>
      <c r="B51" s="6">
        <v>97</v>
      </c>
      <c r="C51" s="5">
        <f t="shared" si="4"/>
        <v>2.2647676862012609E-2</v>
      </c>
      <c r="E51" s="12" t="s">
        <v>54</v>
      </c>
      <c r="F51" s="4" t="s">
        <v>1</v>
      </c>
      <c r="G51" s="11" t="s">
        <v>2</v>
      </c>
    </row>
    <row r="52" spans="1:22" x14ac:dyDescent="0.25">
      <c r="A52" s="18" t="s">
        <v>65</v>
      </c>
      <c r="B52" s="6">
        <v>81</v>
      </c>
      <c r="C52" s="5">
        <f t="shared" si="4"/>
        <v>1.8911977585804342E-2</v>
      </c>
      <c r="E52" s="82" t="s">
        <v>55</v>
      </c>
      <c r="F52" s="6">
        <v>37857</v>
      </c>
      <c r="G52" s="5">
        <f>F52/$F$54</f>
        <v>0.97927983858451029</v>
      </c>
    </row>
    <row r="53" spans="1:22" x14ac:dyDescent="0.25">
      <c r="A53" s="19" t="s">
        <v>33</v>
      </c>
      <c r="B53" s="14">
        <v>660</v>
      </c>
      <c r="C53" s="15">
        <f t="shared" si="4"/>
        <v>0.15409759514359095</v>
      </c>
      <c r="E53" s="13" t="s">
        <v>58</v>
      </c>
      <c r="F53" s="14">
        <v>801</v>
      </c>
      <c r="G53" s="15">
        <f>F53/$F$54</f>
        <v>2.0720161415489678E-2</v>
      </c>
    </row>
    <row r="54" spans="1:22" s="81" customFormat="1" ht="15.75" thickBot="1" x14ac:dyDescent="0.3">
      <c r="A54" s="83" t="s">
        <v>5</v>
      </c>
      <c r="B54" s="3">
        <f>SUM(B43:B53)</f>
        <v>4283</v>
      </c>
      <c r="C54" s="2"/>
      <c r="D54" s="80"/>
      <c r="E54" s="83" t="s">
        <v>5</v>
      </c>
      <c r="F54" s="3">
        <f>SUM(F52:F53)</f>
        <v>38658</v>
      </c>
      <c r="G54" s="2"/>
      <c r="H54" s="80"/>
      <c r="I54" s="80"/>
      <c r="J54" s="80"/>
      <c r="K54" s="80"/>
      <c r="L54" s="80"/>
      <c r="M54" s="80"/>
      <c r="N54" s="80"/>
      <c r="O54" s="80"/>
      <c r="P54" s="80"/>
      <c r="Q54" s="80"/>
      <c r="R54" s="80"/>
      <c r="S54" s="80"/>
      <c r="T54" s="80"/>
      <c r="U54" s="80"/>
      <c r="V54" s="80"/>
    </row>
    <row r="55" spans="1:22" ht="15.75" thickBot="1" x14ac:dyDescent="0.3">
      <c r="D55" s="81"/>
      <c r="E55" s="96" t="s">
        <v>258</v>
      </c>
      <c r="F55" s="96" t="s">
        <v>258</v>
      </c>
      <c r="G55" s="96" t="s">
        <v>258</v>
      </c>
    </row>
    <row r="56" spans="1:22" ht="33" customHeight="1" thickBot="1" x14ac:dyDescent="0.35">
      <c r="A56" s="223" t="s">
        <v>42</v>
      </c>
      <c r="B56" s="224"/>
      <c r="C56" s="225"/>
    </row>
    <row r="57" spans="1:22" ht="18" thickBot="1" x14ac:dyDescent="0.35">
      <c r="A57" s="12" t="s">
        <v>12</v>
      </c>
      <c r="B57" s="4" t="s">
        <v>1</v>
      </c>
      <c r="C57" s="11" t="s">
        <v>2</v>
      </c>
      <c r="E57" s="223" t="s">
        <v>56</v>
      </c>
      <c r="F57" s="224"/>
      <c r="G57" s="225"/>
    </row>
    <row r="58" spans="1:22" x14ac:dyDescent="0.25">
      <c r="A58" s="82" t="s">
        <v>14</v>
      </c>
      <c r="B58" s="6">
        <v>135</v>
      </c>
      <c r="C58" s="5">
        <f t="shared" ref="C58:C68" si="5">B58/$B$69</f>
        <v>0.17810026385224276</v>
      </c>
      <c r="E58" s="12" t="s">
        <v>6</v>
      </c>
      <c r="F58" s="4" t="s">
        <v>7</v>
      </c>
      <c r="G58" s="11" t="s">
        <v>2</v>
      </c>
    </row>
    <row r="59" spans="1:22" x14ac:dyDescent="0.25">
      <c r="A59" s="82" t="s">
        <v>13</v>
      </c>
      <c r="B59" s="6">
        <v>128</v>
      </c>
      <c r="C59" s="5">
        <f t="shared" si="5"/>
        <v>0.16886543535620052</v>
      </c>
      <c r="E59" s="82" t="s">
        <v>36</v>
      </c>
      <c r="F59" s="6">
        <v>830</v>
      </c>
      <c r="G59" s="5">
        <f t="shared" ref="G59:G64" si="6">F59/$F$65</f>
        <v>2.9762971994119123E-2</v>
      </c>
    </row>
    <row r="60" spans="1:22" x14ac:dyDescent="0.25">
      <c r="A60" s="82" t="s">
        <v>23</v>
      </c>
      <c r="B60" s="6">
        <v>110</v>
      </c>
      <c r="C60" s="5">
        <f t="shared" si="5"/>
        <v>0.14511873350923482</v>
      </c>
      <c r="E60" s="82" t="s">
        <v>37</v>
      </c>
      <c r="F60" s="6">
        <v>1447</v>
      </c>
      <c r="G60" s="5">
        <f t="shared" si="6"/>
        <v>5.1887976476494423E-2</v>
      </c>
    </row>
    <row r="61" spans="1:22" x14ac:dyDescent="0.25">
      <c r="A61" s="82" t="s">
        <v>18</v>
      </c>
      <c r="B61" s="6">
        <v>109</v>
      </c>
      <c r="C61" s="5">
        <f t="shared" si="5"/>
        <v>0.14379947229551451</v>
      </c>
      <c r="E61" s="82" t="s">
        <v>38</v>
      </c>
      <c r="F61" s="6">
        <v>2066</v>
      </c>
      <c r="G61" s="5">
        <f t="shared" si="6"/>
        <v>7.4084698963674825E-2</v>
      </c>
    </row>
    <row r="62" spans="1:22" x14ac:dyDescent="0.25">
      <c r="A62" s="82" t="s">
        <v>20</v>
      </c>
      <c r="B62" s="6">
        <v>83</v>
      </c>
      <c r="C62" s="5">
        <f t="shared" si="5"/>
        <v>0.10949868073878628</v>
      </c>
      <c r="E62" s="82" t="s">
        <v>39</v>
      </c>
      <c r="F62" s="6">
        <v>2475</v>
      </c>
      <c r="G62" s="5">
        <f t="shared" si="6"/>
        <v>8.8751030946319073E-2</v>
      </c>
    </row>
    <row r="63" spans="1:22" x14ac:dyDescent="0.25">
      <c r="A63" s="82" t="s">
        <v>26</v>
      </c>
      <c r="B63" s="6">
        <v>42</v>
      </c>
      <c r="C63" s="5">
        <f t="shared" si="5"/>
        <v>5.5408970976253295E-2</v>
      </c>
      <c r="E63" s="82" t="s">
        <v>40</v>
      </c>
      <c r="F63" s="6">
        <v>3550</v>
      </c>
      <c r="G63" s="5">
        <f t="shared" si="6"/>
        <v>0.12729945852906371</v>
      </c>
    </row>
    <row r="64" spans="1:22" x14ac:dyDescent="0.25">
      <c r="A64" s="82" t="s">
        <v>88</v>
      </c>
      <c r="B64" s="6">
        <v>33</v>
      </c>
      <c r="C64" s="5">
        <f t="shared" si="5"/>
        <v>4.3535620052770452E-2</v>
      </c>
      <c r="E64" s="13" t="s">
        <v>8</v>
      </c>
      <c r="F64" s="14">
        <v>17519</v>
      </c>
      <c r="G64" s="15">
        <f t="shared" si="6"/>
        <v>0.62821386309032878</v>
      </c>
    </row>
    <row r="65" spans="1:7" ht="15.75" thickBot="1" x14ac:dyDescent="0.3">
      <c r="A65" s="82" t="s">
        <v>236</v>
      </c>
      <c r="B65" s="6">
        <v>28</v>
      </c>
      <c r="C65" s="5">
        <f t="shared" si="5"/>
        <v>3.6939313984168866E-2</v>
      </c>
      <c r="E65" s="83" t="s">
        <v>5</v>
      </c>
      <c r="F65" s="3">
        <f>SUM(F59:F64)</f>
        <v>27887</v>
      </c>
      <c r="G65" s="2"/>
    </row>
    <row r="66" spans="1:7" x14ac:dyDescent="0.25">
      <c r="A66" s="82" t="s">
        <v>63</v>
      </c>
      <c r="B66" s="6">
        <v>22</v>
      </c>
      <c r="C66" s="5">
        <f t="shared" si="5"/>
        <v>2.9023746701846966E-2</v>
      </c>
      <c r="E66" s="122" t="s">
        <v>250</v>
      </c>
      <c r="F66" s="122"/>
      <c r="G66" s="122"/>
    </row>
    <row r="67" spans="1:7" ht="15.75" thickBot="1" x14ac:dyDescent="0.3">
      <c r="A67" s="82" t="s">
        <v>32</v>
      </c>
      <c r="B67" s="6">
        <v>19</v>
      </c>
      <c r="C67" s="5">
        <f t="shared" si="5"/>
        <v>2.5065963060686015E-2</v>
      </c>
    </row>
    <row r="68" spans="1:7" ht="18" thickBot="1" x14ac:dyDescent="0.35">
      <c r="A68" s="13" t="s">
        <v>33</v>
      </c>
      <c r="B68" s="14">
        <v>49</v>
      </c>
      <c r="C68" s="15">
        <f t="shared" si="5"/>
        <v>6.464379947229551E-2</v>
      </c>
      <c r="E68" s="223" t="s">
        <v>57</v>
      </c>
      <c r="F68" s="224"/>
      <c r="G68" s="225"/>
    </row>
    <row r="69" spans="1:7" ht="15.75" thickBot="1" x14ac:dyDescent="0.3">
      <c r="A69" s="83" t="s">
        <v>5</v>
      </c>
      <c r="B69" s="3">
        <f>SUM(B58:B68)</f>
        <v>758</v>
      </c>
      <c r="C69" s="2"/>
      <c r="E69" s="12" t="s">
        <v>6</v>
      </c>
      <c r="F69" s="4" t="s">
        <v>7</v>
      </c>
      <c r="G69" s="11" t="s">
        <v>2</v>
      </c>
    </row>
    <row r="70" spans="1:7" x14ac:dyDescent="0.25">
      <c r="E70" s="82" t="s">
        <v>36</v>
      </c>
      <c r="F70" s="6">
        <v>47</v>
      </c>
      <c r="G70" s="5">
        <f t="shared" ref="G70:G75" si="7">F70/$F$76</f>
        <v>0.11491442542787286</v>
      </c>
    </row>
    <row r="71" spans="1:7" x14ac:dyDescent="0.25">
      <c r="E71" s="82" t="s">
        <v>37</v>
      </c>
      <c r="F71" s="6">
        <v>40</v>
      </c>
      <c r="G71" s="5">
        <f t="shared" si="7"/>
        <v>9.7799511002444994E-2</v>
      </c>
    </row>
    <row r="72" spans="1:7" x14ac:dyDescent="0.25">
      <c r="E72" s="82" t="s">
        <v>38</v>
      </c>
      <c r="F72" s="6">
        <v>134</v>
      </c>
      <c r="G72" s="5">
        <f t="shared" si="7"/>
        <v>0.32762836185819072</v>
      </c>
    </row>
    <row r="73" spans="1:7" x14ac:dyDescent="0.25">
      <c r="E73" s="82" t="s">
        <v>39</v>
      </c>
      <c r="F73" s="6">
        <v>70</v>
      </c>
      <c r="G73" s="5">
        <f t="shared" si="7"/>
        <v>0.17114914425427874</v>
      </c>
    </row>
    <row r="74" spans="1:7" x14ac:dyDescent="0.25">
      <c r="E74" s="82" t="s">
        <v>40</v>
      </c>
      <c r="F74" s="6">
        <v>41</v>
      </c>
      <c r="G74" s="5">
        <f t="shared" si="7"/>
        <v>0.10024449877750612</v>
      </c>
    </row>
    <row r="75" spans="1:7" x14ac:dyDescent="0.25">
      <c r="E75" s="13" t="s">
        <v>8</v>
      </c>
      <c r="F75" s="14">
        <v>77</v>
      </c>
      <c r="G75" s="15">
        <f t="shared" si="7"/>
        <v>0.18826405867970661</v>
      </c>
    </row>
    <row r="76" spans="1:7" ht="15.75" thickBot="1" x14ac:dyDescent="0.3">
      <c r="E76" s="83" t="s">
        <v>5</v>
      </c>
      <c r="F76" s="3">
        <f>SUM(F70:F75)</f>
        <v>409</v>
      </c>
      <c r="G76" s="2"/>
    </row>
    <row r="77" spans="1:7" ht="15.75" thickBot="1" x14ac:dyDescent="0.3"/>
    <row r="78" spans="1:7" ht="18" thickBot="1" x14ac:dyDescent="0.35">
      <c r="E78" s="223" t="s">
        <v>59</v>
      </c>
      <c r="F78" s="224"/>
      <c r="G78" s="225"/>
    </row>
    <row r="79" spans="1:7" x14ac:dyDescent="0.25">
      <c r="E79" s="12" t="s">
        <v>6</v>
      </c>
      <c r="F79" s="4" t="s">
        <v>7</v>
      </c>
      <c r="G79" s="11" t="s">
        <v>2</v>
      </c>
    </row>
    <row r="80" spans="1:7" x14ac:dyDescent="0.25">
      <c r="E80" s="82" t="s">
        <v>36</v>
      </c>
      <c r="F80" s="6">
        <f>F70</f>
        <v>47</v>
      </c>
      <c r="G80" s="5">
        <f>F80/$F$82</f>
        <v>0.54022988505747127</v>
      </c>
    </row>
    <row r="81" spans="5:7" x14ac:dyDescent="0.25">
      <c r="E81" s="13" t="s">
        <v>37</v>
      </c>
      <c r="F81" s="14">
        <f>F71</f>
        <v>40</v>
      </c>
      <c r="G81" s="15">
        <f>F81/$F$82</f>
        <v>0.45977011494252873</v>
      </c>
    </row>
    <row r="82" spans="5:7" ht="33.75" customHeight="1" thickBot="1" x14ac:dyDescent="0.3">
      <c r="E82" s="83" t="s">
        <v>5</v>
      </c>
      <c r="F82" s="3">
        <f>SUM(F80:F81)</f>
        <v>87</v>
      </c>
      <c r="G82" s="2"/>
    </row>
    <row r="103" ht="34.5" customHeight="1" x14ac:dyDescent="0.25"/>
    <row r="114" ht="30" customHeight="1" x14ac:dyDescent="0.25"/>
    <row r="124" ht="33.75" customHeight="1" x14ac:dyDescent="0.25"/>
    <row r="129" spans="1:3" ht="15.75" thickBot="1" x14ac:dyDescent="0.3"/>
    <row r="130" spans="1:3" ht="32.25" customHeight="1" thickBot="1" x14ac:dyDescent="0.35">
      <c r="A130" s="223" t="s">
        <v>60</v>
      </c>
      <c r="B130" s="224"/>
      <c r="C130" s="225"/>
    </row>
    <row r="131" spans="1:3" x14ac:dyDescent="0.25">
      <c r="A131" s="12" t="s">
        <v>12</v>
      </c>
      <c r="B131" s="4" t="s">
        <v>1</v>
      </c>
      <c r="C131" s="11" t="s">
        <v>2</v>
      </c>
    </row>
    <row r="132" spans="1:3" x14ac:dyDescent="0.25">
      <c r="A132" s="82" t="s">
        <v>29</v>
      </c>
      <c r="B132" s="6">
        <v>80</v>
      </c>
      <c r="C132" s="5">
        <f t="shared" ref="C132:C142" si="8">B132/$B$143</f>
        <v>0.19559902200488999</v>
      </c>
    </row>
    <row r="133" spans="1:3" x14ac:dyDescent="0.25">
      <c r="A133" s="82" t="s">
        <v>14</v>
      </c>
      <c r="B133" s="6">
        <v>76</v>
      </c>
      <c r="C133" s="5">
        <f t="shared" si="8"/>
        <v>0.18581907090464547</v>
      </c>
    </row>
    <row r="134" spans="1:3" x14ac:dyDescent="0.25">
      <c r="A134" s="82" t="s">
        <v>132</v>
      </c>
      <c r="B134" s="6">
        <v>52</v>
      </c>
      <c r="C134" s="5">
        <f t="shared" si="8"/>
        <v>0.12713936430317849</v>
      </c>
    </row>
    <row r="135" spans="1:3" x14ac:dyDescent="0.25">
      <c r="A135" s="82" t="s">
        <v>18</v>
      </c>
      <c r="B135" s="6">
        <v>44</v>
      </c>
      <c r="C135" s="5">
        <f t="shared" si="8"/>
        <v>0.10757946210268948</v>
      </c>
    </row>
    <row r="136" spans="1:3" x14ac:dyDescent="0.25">
      <c r="A136" s="82" t="s">
        <v>20</v>
      </c>
      <c r="B136" s="6">
        <v>32</v>
      </c>
      <c r="C136" s="5">
        <f t="shared" si="8"/>
        <v>7.823960880195599E-2</v>
      </c>
    </row>
    <row r="137" spans="1:3" x14ac:dyDescent="0.25">
      <c r="A137" s="82" t="s">
        <v>13</v>
      </c>
      <c r="B137" s="6">
        <v>25</v>
      </c>
      <c r="C137" s="5">
        <f t="shared" si="8"/>
        <v>6.1124694376528114E-2</v>
      </c>
    </row>
    <row r="138" spans="1:3" x14ac:dyDescent="0.25">
      <c r="A138" s="82" t="s">
        <v>23</v>
      </c>
      <c r="B138" s="6">
        <v>22</v>
      </c>
      <c r="C138" s="5">
        <f t="shared" si="8"/>
        <v>5.3789731051344741E-2</v>
      </c>
    </row>
    <row r="139" spans="1:3" x14ac:dyDescent="0.25">
      <c r="A139" s="82" t="s">
        <v>243</v>
      </c>
      <c r="B139" s="6">
        <v>15</v>
      </c>
      <c r="C139" s="5">
        <f t="shared" si="8"/>
        <v>3.6674816625916873E-2</v>
      </c>
    </row>
    <row r="140" spans="1:3" x14ac:dyDescent="0.25">
      <c r="A140" s="82" t="s">
        <v>236</v>
      </c>
      <c r="B140" s="6">
        <v>14</v>
      </c>
      <c r="C140" s="5">
        <f t="shared" si="8"/>
        <v>3.4229828850855744E-2</v>
      </c>
    </row>
    <row r="141" spans="1:3" x14ac:dyDescent="0.25">
      <c r="A141" s="82" t="s">
        <v>30</v>
      </c>
      <c r="B141" s="6">
        <v>12</v>
      </c>
      <c r="C141" s="5">
        <f t="shared" si="8"/>
        <v>2.9339853300733496E-2</v>
      </c>
    </row>
    <row r="142" spans="1:3" x14ac:dyDescent="0.25">
      <c r="A142" s="13" t="s">
        <v>33</v>
      </c>
      <c r="B142" s="14">
        <v>37</v>
      </c>
      <c r="C142" s="15">
        <f t="shared" si="8"/>
        <v>9.0464547677261614E-2</v>
      </c>
    </row>
    <row r="143" spans="1:3" ht="15.75" thickBot="1" x14ac:dyDescent="0.3">
      <c r="A143" s="83" t="s">
        <v>5</v>
      </c>
      <c r="B143" s="3">
        <f>SUM(B132:B142)</f>
        <v>409</v>
      </c>
      <c r="C143" s="2"/>
    </row>
    <row r="144" spans="1:3" x14ac:dyDescent="0.25">
      <c r="A144" s="123" t="s">
        <v>251</v>
      </c>
      <c r="B144" s="123"/>
      <c r="C144" s="123"/>
    </row>
    <row r="145" spans="1:3" ht="15.75" thickBot="1" x14ac:dyDescent="0.3"/>
    <row r="146" spans="1:3" ht="32.25" customHeight="1" thickBot="1" x14ac:dyDescent="0.35">
      <c r="A146" s="223" t="s">
        <v>61</v>
      </c>
      <c r="B146" s="224"/>
      <c r="C146" s="225"/>
    </row>
    <row r="147" spans="1:3" x14ac:dyDescent="0.25">
      <c r="A147" s="12" t="s">
        <v>12</v>
      </c>
      <c r="B147" s="4" t="s">
        <v>1</v>
      </c>
      <c r="C147" s="11" t="s">
        <v>2</v>
      </c>
    </row>
    <row r="148" spans="1:3" x14ac:dyDescent="0.25">
      <c r="A148" s="82" t="s">
        <v>18</v>
      </c>
      <c r="B148" s="6">
        <v>26</v>
      </c>
      <c r="C148" s="5">
        <f>B148/$B$152</f>
        <v>0.2988505747126437</v>
      </c>
    </row>
    <row r="149" spans="1:3" x14ac:dyDescent="0.25">
      <c r="A149" s="82" t="s">
        <v>13</v>
      </c>
      <c r="B149" s="6">
        <v>25</v>
      </c>
      <c r="C149" s="5">
        <f>B149/$B$152</f>
        <v>0.28735632183908044</v>
      </c>
    </row>
    <row r="150" spans="1:3" x14ac:dyDescent="0.25">
      <c r="A150" s="82" t="s">
        <v>23</v>
      </c>
      <c r="B150" s="6">
        <v>22</v>
      </c>
      <c r="C150" s="5">
        <f>B150/$B$152</f>
        <v>0.25287356321839083</v>
      </c>
    </row>
    <row r="151" spans="1:3" x14ac:dyDescent="0.25">
      <c r="A151" s="13" t="s">
        <v>236</v>
      </c>
      <c r="B151" s="14">
        <v>14</v>
      </c>
      <c r="C151" s="15">
        <f>B151/$B$152</f>
        <v>0.16091954022988506</v>
      </c>
    </row>
    <row r="152" spans="1:3" ht="15.75" thickBot="1" x14ac:dyDescent="0.3">
      <c r="A152" s="83" t="s">
        <v>5</v>
      </c>
      <c r="B152" s="3">
        <f>SUM(B148:B151)</f>
        <v>87</v>
      </c>
      <c r="C152" s="2"/>
    </row>
    <row r="154" spans="1:3" x14ac:dyDescent="0.25">
      <c r="A154" s="96" t="s">
        <v>252</v>
      </c>
    </row>
  </sheetData>
  <mergeCells count="18">
    <mergeCell ref="A1:F1"/>
    <mergeCell ref="A5:C5"/>
    <mergeCell ref="I5:J5"/>
    <mergeCell ref="A12:C12"/>
    <mergeCell ref="A24:C24"/>
    <mergeCell ref="E12:G12"/>
    <mergeCell ref="E18:G18"/>
    <mergeCell ref="A35:C35"/>
    <mergeCell ref="A146:C146"/>
    <mergeCell ref="A41:C41"/>
    <mergeCell ref="A56:C56"/>
    <mergeCell ref="E25:G25"/>
    <mergeCell ref="E36:G36"/>
    <mergeCell ref="E50:G50"/>
    <mergeCell ref="E57:G57"/>
    <mergeCell ref="E68:G68"/>
    <mergeCell ref="E78:G78"/>
    <mergeCell ref="A130:C13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topLeftCell="A4" workbookViewId="0">
      <selection activeCell="A56" sqref="A56:C64"/>
    </sheetView>
  </sheetViews>
  <sheetFormatPr defaultColWidth="9.140625" defaultRowHeight="15" x14ac:dyDescent="0.25"/>
  <cols>
    <col min="1" max="1" width="26.7109375" style="85" customWidth="1"/>
    <col min="2" max="2" width="10.7109375" style="85" bestFit="1" customWidth="1"/>
    <col min="3" max="3" width="7.7109375" style="85" customWidth="1"/>
    <col min="4" max="4" width="9.140625" style="85"/>
    <col min="5" max="5" width="17.28515625" style="85" customWidth="1"/>
    <col min="6" max="6" width="33.7109375" style="85" bestFit="1" customWidth="1"/>
    <col min="7" max="7" width="18.42578125" style="85" bestFit="1" customWidth="1"/>
    <col min="8" max="8" width="13.28515625" style="85" customWidth="1"/>
    <col min="9" max="10" width="9.140625" style="85"/>
    <col min="11" max="11" width="29.7109375" style="85" bestFit="1" customWidth="1"/>
    <col min="12" max="16384" width="9.140625" style="85"/>
  </cols>
  <sheetData>
    <row r="1" spans="1:12" ht="21" x14ac:dyDescent="0.35">
      <c r="A1" s="226" t="s">
        <v>187</v>
      </c>
      <c r="B1" s="226"/>
      <c r="C1" s="226"/>
      <c r="D1" s="226"/>
      <c r="E1" s="226"/>
      <c r="F1" s="226"/>
      <c r="G1" s="226"/>
    </row>
    <row r="2" spans="1:12" s="96" customFormat="1" ht="21" x14ac:dyDescent="0.35">
      <c r="A2" s="117" t="s">
        <v>245</v>
      </c>
      <c r="B2" s="140"/>
      <c r="C2" s="140"/>
      <c r="D2" s="138"/>
      <c r="G2" s="134"/>
    </row>
    <row r="3" spans="1:12" s="96" customFormat="1" ht="21" x14ac:dyDescent="0.35">
      <c r="A3" s="96" t="s">
        <v>246</v>
      </c>
      <c r="B3" s="140"/>
      <c r="C3" s="140"/>
      <c r="D3" s="138"/>
      <c r="G3" s="134"/>
    </row>
    <row r="4" spans="1:12" ht="15.75" thickBot="1" x14ac:dyDescent="0.3"/>
    <row r="5" spans="1:12" ht="18" thickBot="1" x14ac:dyDescent="0.35">
      <c r="A5" s="227" t="s">
        <v>34</v>
      </c>
      <c r="B5" s="228"/>
      <c r="C5" s="229"/>
      <c r="K5" s="227" t="s">
        <v>62</v>
      </c>
      <c r="L5" s="229"/>
    </row>
    <row r="6" spans="1:12" x14ac:dyDescent="0.25">
      <c r="A6" s="12" t="s">
        <v>0</v>
      </c>
      <c r="B6" s="4" t="s">
        <v>1</v>
      </c>
      <c r="C6" s="11" t="s">
        <v>2</v>
      </c>
      <c r="K6" s="17" t="s">
        <v>188</v>
      </c>
      <c r="L6" s="89"/>
    </row>
    <row r="7" spans="1:12" x14ac:dyDescent="0.25">
      <c r="A7" s="87" t="s">
        <v>3</v>
      </c>
      <c r="B7" s="6">
        <v>99662</v>
      </c>
      <c r="C7" s="5">
        <f>B7/$B$9</f>
        <v>0.98365542154404939</v>
      </c>
      <c r="K7" s="87" t="s">
        <v>189</v>
      </c>
      <c r="L7" s="89"/>
    </row>
    <row r="8" spans="1:12" x14ac:dyDescent="0.25">
      <c r="A8" s="13" t="s">
        <v>4</v>
      </c>
      <c r="B8" s="14">
        <v>1656</v>
      </c>
      <c r="C8" s="15">
        <f>B8/$B$9</f>
        <v>1.6344578455950571E-2</v>
      </c>
      <c r="K8" s="87" t="s">
        <v>190</v>
      </c>
      <c r="L8" s="89"/>
    </row>
    <row r="9" spans="1:12" ht="15.75" thickBot="1" x14ac:dyDescent="0.3">
      <c r="A9" s="88" t="s">
        <v>5</v>
      </c>
      <c r="B9" s="3">
        <f>SUM(B7:B8)</f>
        <v>101318</v>
      </c>
      <c r="C9" s="2"/>
      <c r="K9" s="87" t="s">
        <v>191</v>
      </c>
      <c r="L9" s="89"/>
    </row>
    <row r="10" spans="1:12" x14ac:dyDescent="0.25">
      <c r="A10" s="96" t="s">
        <v>277</v>
      </c>
      <c r="B10" s="96"/>
      <c r="C10" s="96"/>
      <c r="K10" s="87" t="s">
        <v>192</v>
      </c>
      <c r="L10" s="89"/>
    </row>
    <row r="11" spans="1:12" ht="15.75" thickBot="1" x14ac:dyDescent="0.3">
      <c r="K11" s="87" t="s">
        <v>193</v>
      </c>
      <c r="L11" s="89"/>
    </row>
    <row r="12" spans="1:12" ht="18" thickBot="1" x14ac:dyDescent="0.35">
      <c r="A12" s="227" t="s">
        <v>35</v>
      </c>
      <c r="B12" s="228"/>
      <c r="C12" s="229"/>
      <c r="E12" s="152" t="s">
        <v>262</v>
      </c>
      <c r="F12" s="153"/>
      <c r="G12" s="154"/>
      <c r="K12" s="87" t="s">
        <v>194</v>
      </c>
      <c r="L12" s="89"/>
    </row>
    <row r="13" spans="1:12" ht="15" customHeight="1" x14ac:dyDescent="0.25">
      <c r="A13" s="12" t="s">
        <v>6</v>
      </c>
      <c r="B13" s="4" t="s">
        <v>7</v>
      </c>
      <c r="C13" s="11" t="s">
        <v>2</v>
      </c>
      <c r="E13" s="12" t="s">
        <v>0</v>
      </c>
      <c r="F13" s="4" t="s">
        <v>1</v>
      </c>
      <c r="G13" s="11" t="s">
        <v>2</v>
      </c>
      <c r="K13" s="87" t="s">
        <v>195</v>
      </c>
      <c r="L13" s="89"/>
    </row>
    <row r="14" spans="1:12" ht="15" customHeight="1" x14ac:dyDescent="0.25">
      <c r="A14" s="87" t="s">
        <v>36</v>
      </c>
      <c r="B14" s="6">
        <v>4297</v>
      </c>
      <c r="C14" s="5">
        <f>B14/$B$21</f>
        <v>4.2411022720543243E-2</v>
      </c>
      <c r="E14" s="98" t="s">
        <v>3</v>
      </c>
      <c r="F14" s="6">
        <v>4180</v>
      </c>
      <c r="G14" s="5">
        <v>0.97299999999999998</v>
      </c>
      <c r="K14" s="87" t="s">
        <v>196</v>
      </c>
      <c r="L14" s="89"/>
    </row>
    <row r="15" spans="1:12" ht="15" customHeight="1" x14ac:dyDescent="0.25">
      <c r="A15" s="87" t="s">
        <v>37</v>
      </c>
      <c r="B15" s="6">
        <v>8147</v>
      </c>
      <c r="C15" s="5">
        <f t="shared" ref="C15:C20" si="0">B15/$B$21</f>
        <v>8.0410193647723005E-2</v>
      </c>
      <c r="E15" s="13" t="s">
        <v>4</v>
      </c>
      <c r="F15" s="14">
        <v>117</v>
      </c>
      <c r="G15" s="15">
        <v>2.7E-2</v>
      </c>
      <c r="K15" s="87" t="s">
        <v>197</v>
      </c>
      <c r="L15" s="89"/>
    </row>
    <row r="16" spans="1:12" ht="15.75" customHeight="1" thickBot="1" x14ac:dyDescent="0.3">
      <c r="A16" s="87" t="s">
        <v>38</v>
      </c>
      <c r="B16" s="6">
        <v>11830</v>
      </c>
      <c r="C16" s="5">
        <f t="shared" si="0"/>
        <v>0.11676108884897057</v>
      </c>
      <c r="E16" s="99" t="s">
        <v>5</v>
      </c>
      <c r="F16" s="3">
        <v>4297</v>
      </c>
      <c r="G16" s="115"/>
      <c r="K16" s="87" t="s">
        <v>198</v>
      </c>
      <c r="L16" s="89"/>
    </row>
    <row r="17" spans="1:12" ht="15.75" customHeight="1" thickBot="1" x14ac:dyDescent="0.3">
      <c r="A17" s="87" t="s">
        <v>39</v>
      </c>
      <c r="B17" s="6">
        <v>14248</v>
      </c>
      <c r="C17" s="5">
        <f t="shared" si="0"/>
        <v>0.14062654217414478</v>
      </c>
      <c r="E17" s="96"/>
      <c r="F17" s="96"/>
      <c r="G17" s="96"/>
      <c r="K17" s="87" t="s">
        <v>199</v>
      </c>
      <c r="L17" s="89"/>
    </row>
    <row r="18" spans="1:12" ht="18" thickBot="1" x14ac:dyDescent="0.35">
      <c r="A18" s="87" t="s">
        <v>40</v>
      </c>
      <c r="B18" s="6">
        <v>14391</v>
      </c>
      <c r="C18" s="5">
        <f t="shared" si="0"/>
        <v>0.14203793995144001</v>
      </c>
      <c r="E18" s="152" t="s">
        <v>260</v>
      </c>
      <c r="F18" s="150"/>
      <c r="G18" s="151"/>
      <c r="K18" s="87" t="s">
        <v>200</v>
      </c>
      <c r="L18" s="89"/>
    </row>
    <row r="19" spans="1:12" ht="15" customHeight="1" x14ac:dyDescent="0.25">
      <c r="A19" s="87" t="s">
        <v>8</v>
      </c>
      <c r="B19" s="6">
        <v>47338</v>
      </c>
      <c r="C19" s="5">
        <f t="shared" si="0"/>
        <v>0.46722201385736001</v>
      </c>
      <c r="E19" s="12" t="s">
        <v>0</v>
      </c>
      <c r="F19" s="4" t="s">
        <v>1</v>
      </c>
      <c r="G19" s="11" t="s">
        <v>2</v>
      </c>
      <c r="K19" s="87" t="s">
        <v>201</v>
      </c>
      <c r="L19" s="89"/>
    </row>
    <row r="20" spans="1:12" ht="15" customHeight="1" x14ac:dyDescent="0.25">
      <c r="A20" s="13" t="s">
        <v>9</v>
      </c>
      <c r="B20" s="14">
        <v>1067</v>
      </c>
      <c r="C20" s="15">
        <f t="shared" si="0"/>
        <v>1.0531198799818394E-2</v>
      </c>
      <c r="E20" s="98" t="s">
        <v>3</v>
      </c>
      <c r="F20" s="6">
        <v>7993</v>
      </c>
      <c r="G20" s="5">
        <v>0.98099999999999998</v>
      </c>
      <c r="K20" s="87" t="s">
        <v>202</v>
      </c>
      <c r="L20" s="89"/>
    </row>
    <row r="21" spans="1:12" ht="15.75" customHeight="1" thickBot="1" x14ac:dyDescent="0.3">
      <c r="A21" s="88" t="s">
        <v>5</v>
      </c>
      <c r="B21" s="3">
        <f>SUM(B14:B20)</f>
        <v>101318</v>
      </c>
      <c r="C21" s="2"/>
      <c r="E21" s="13" t="s">
        <v>4</v>
      </c>
      <c r="F21" s="14">
        <v>154</v>
      </c>
      <c r="G21" s="15">
        <v>1.9E-2</v>
      </c>
      <c r="K21" s="87"/>
      <c r="L21" s="89"/>
    </row>
    <row r="22" spans="1:12" ht="15.75" customHeight="1" thickBot="1" x14ac:dyDescent="0.3">
      <c r="A22" s="96" t="s">
        <v>277</v>
      </c>
      <c r="B22" s="96"/>
      <c r="C22" s="96"/>
      <c r="D22" s="96"/>
      <c r="E22" s="99" t="s">
        <v>5</v>
      </c>
      <c r="F22" s="3">
        <v>8147</v>
      </c>
      <c r="G22" s="2"/>
      <c r="K22" s="87"/>
      <c r="L22" s="89"/>
    </row>
    <row r="23" spans="1:12" ht="15.75" thickBot="1" x14ac:dyDescent="0.3">
      <c r="K23" s="87"/>
      <c r="L23" s="89"/>
    </row>
    <row r="24" spans="1:12" ht="18" thickBot="1" x14ac:dyDescent="0.35">
      <c r="A24" s="227" t="s">
        <v>10</v>
      </c>
      <c r="B24" s="228"/>
      <c r="C24" s="229"/>
      <c r="K24" s="87"/>
      <c r="L24" s="89"/>
    </row>
    <row r="25" spans="1:12" ht="18" thickBot="1" x14ac:dyDescent="0.35">
      <c r="A25" s="12" t="s">
        <v>6</v>
      </c>
      <c r="B25" s="4" t="s">
        <v>7</v>
      </c>
      <c r="C25" s="11" t="s">
        <v>2</v>
      </c>
      <c r="E25" s="227" t="s">
        <v>44</v>
      </c>
      <c r="F25" s="228"/>
      <c r="G25" s="229"/>
    </row>
    <row r="26" spans="1:12" x14ac:dyDescent="0.25">
      <c r="A26" s="87" t="s">
        <v>36</v>
      </c>
      <c r="B26" s="6">
        <v>117</v>
      </c>
      <c r="C26" s="5">
        <f>B26/$B$33</f>
        <v>7.0652173913043473E-2</v>
      </c>
      <c r="E26" s="12" t="s">
        <v>45</v>
      </c>
      <c r="F26" s="4" t="s">
        <v>7</v>
      </c>
      <c r="G26" s="11" t="s">
        <v>2</v>
      </c>
    </row>
    <row r="27" spans="1:12" x14ac:dyDescent="0.25">
      <c r="A27" s="87" t="s">
        <v>37</v>
      </c>
      <c r="B27" s="6">
        <v>154</v>
      </c>
      <c r="C27" s="5">
        <f t="shared" ref="C27:C32" si="1">B27/$B$33</f>
        <v>9.2995169082125601E-2</v>
      </c>
      <c r="E27" s="87" t="s">
        <v>46</v>
      </c>
      <c r="F27" s="6">
        <v>261</v>
      </c>
      <c r="G27" s="5">
        <f t="shared" ref="G27:G33" si="2">F27/$F$34</f>
        <v>0.15760869565217392</v>
      </c>
    </row>
    <row r="28" spans="1:12" x14ac:dyDescent="0.25">
      <c r="A28" s="87" t="s">
        <v>38</v>
      </c>
      <c r="B28" s="6">
        <v>370</v>
      </c>
      <c r="C28" s="5">
        <f t="shared" si="1"/>
        <v>0.22342995169082125</v>
      </c>
      <c r="E28" s="87" t="s">
        <v>47</v>
      </c>
      <c r="F28" s="6">
        <v>104</v>
      </c>
      <c r="G28" s="5">
        <f t="shared" si="2"/>
        <v>6.280193236714976E-2</v>
      </c>
    </row>
    <row r="29" spans="1:12" x14ac:dyDescent="0.25">
      <c r="A29" s="87" t="s">
        <v>39</v>
      </c>
      <c r="B29" s="6">
        <v>189</v>
      </c>
      <c r="C29" s="5">
        <f t="shared" si="1"/>
        <v>0.11413043478260869</v>
      </c>
      <c r="E29" s="87" t="s">
        <v>48</v>
      </c>
      <c r="F29" s="6">
        <v>252</v>
      </c>
      <c r="G29" s="5">
        <f t="shared" si="2"/>
        <v>0.15217391304347827</v>
      </c>
    </row>
    <row r="30" spans="1:12" x14ac:dyDescent="0.25">
      <c r="A30" s="87" t="s">
        <v>40</v>
      </c>
      <c r="B30" s="6">
        <v>266</v>
      </c>
      <c r="C30" s="5">
        <f t="shared" si="1"/>
        <v>0.16062801932367149</v>
      </c>
      <c r="E30" s="87" t="s">
        <v>49</v>
      </c>
      <c r="F30" s="6">
        <v>376</v>
      </c>
      <c r="G30" s="5">
        <f t="shared" si="2"/>
        <v>0.22705314009661837</v>
      </c>
    </row>
    <row r="31" spans="1:12" x14ac:dyDescent="0.25">
      <c r="A31" s="87" t="s">
        <v>8</v>
      </c>
      <c r="B31" s="6">
        <v>527</v>
      </c>
      <c r="C31" s="5">
        <f t="shared" si="1"/>
        <v>0.31823671497584544</v>
      </c>
      <c r="E31" s="87" t="s">
        <v>50</v>
      </c>
      <c r="F31" s="6">
        <v>439</v>
      </c>
      <c r="G31" s="5">
        <f t="shared" si="2"/>
        <v>0.26509661835748793</v>
      </c>
    </row>
    <row r="32" spans="1:12" x14ac:dyDescent="0.25">
      <c r="A32" s="13" t="s">
        <v>9</v>
      </c>
      <c r="B32" s="14">
        <v>33</v>
      </c>
      <c r="C32" s="15">
        <f t="shared" si="1"/>
        <v>1.9927536231884056E-2</v>
      </c>
      <c r="E32" s="87" t="s">
        <v>51</v>
      </c>
      <c r="F32" s="6">
        <v>49</v>
      </c>
      <c r="G32" s="5">
        <f t="shared" si="2"/>
        <v>2.9589371980676328E-2</v>
      </c>
    </row>
    <row r="33" spans="1:22" ht="15.75" thickBot="1" x14ac:dyDescent="0.3">
      <c r="A33" s="88" t="s">
        <v>5</v>
      </c>
      <c r="B33" s="3">
        <f>SUM(B26:B32)</f>
        <v>1656</v>
      </c>
      <c r="C33" s="2"/>
      <c r="E33" s="13" t="s">
        <v>52</v>
      </c>
      <c r="F33" s="14">
        <v>175</v>
      </c>
      <c r="G33" s="15">
        <f t="shared" si="2"/>
        <v>0.10567632850241546</v>
      </c>
      <c r="R33" s="96"/>
      <c r="S33" s="96"/>
      <c r="T33" s="96"/>
      <c r="U33" s="96"/>
      <c r="V33" s="96"/>
    </row>
    <row r="34" spans="1:22" ht="15.75" thickBot="1" x14ac:dyDescent="0.3">
      <c r="E34" s="88" t="s">
        <v>5</v>
      </c>
      <c r="F34" s="3">
        <f>SUM(F27:F33)</f>
        <v>1656</v>
      </c>
      <c r="G34" s="2"/>
      <c r="R34" s="96"/>
      <c r="S34" s="96"/>
      <c r="T34" s="96"/>
      <c r="U34" s="96"/>
      <c r="V34" s="96"/>
    </row>
    <row r="35" spans="1:22" ht="31.5" customHeight="1" thickBot="1" x14ac:dyDescent="0.35">
      <c r="A35" s="223" t="s">
        <v>41</v>
      </c>
      <c r="B35" s="224"/>
      <c r="C35" s="225"/>
      <c r="R35" s="96"/>
      <c r="S35" s="96"/>
      <c r="T35" s="96"/>
      <c r="U35" s="96"/>
      <c r="V35" s="96"/>
    </row>
    <row r="36" spans="1:22" ht="18" thickBot="1" x14ac:dyDescent="0.35">
      <c r="A36" s="12" t="s">
        <v>6</v>
      </c>
      <c r="B36" s="4" t="s">
        <v>7</v>
      </c>
      <c r="C36" s="11" t="s">
        <v>2</v>
      </c>
      <c r="E36" s="223" t="s">
        <v>53</v>
      </c>
      <c r="F36" s="224"/>
      <c r="G36" s="225"/>
      <c r="R36" s="96"/>
      <c r="S36" s="96"/>
      <c r="T36" s="96"/>
      <c r="U36" s="96"/>
      <c r="V36" s="96"/>
    </row>
    <row r="37" spans="1:22" x14ac:dyDescent="0.25">
      <c r="A37" s="87" t="s">
        <v>36</v>
      </c>
      <c r="B37" s="6">
        <f>B26</f>
        <v>117</v>
      </c>
      <c r="C37" s="5">
        <f>B37/$B$39</f>
        <v>0.43173431734317341</v>
      </c>
      <c r="E37" s="12" t="s">
        <v>45</v>
      </c>
      <c r="F37" s="4" t="s">
        <v>7</v>
      </c>
      <c r="G37" s="11" t="s">
        <v>2</v>
      </c>
      <c r="R37" s="96"/>
      <c r="S37" s="96"/>
      <c r="T37" s="96"/>
      <c r="U37" s="96"/>
      <c r="V37" s="96"/>
    </row>
    <row r="38" spans="1:22" x14ac:dyDescent="0.25">
      <c r="A38" s="13" t="s">
        <v>37</v>
      </c>
      <c r="B38" s="14">
        <f>B27</f>
        <v>154</v>
      </c>
      <c r="C38" s="15">
        <f>B38/$B$39</f>
        <v>0.56826568265682653</v>
      </c>
      <c r="E38" s="87" t="s">
        <v>46</v>
      </c>
      <c r="F38" s="6">
        <v>17</v>
      </c>
      <c r="G38" s="5">
        <f t="shared" ref="G38:G44" si="3">F38/$F$45</f>
        <v>6.273062730627306E-2</v>
      </c>
      <c r="R38" s="96"/>
      <c r="S38" s="96"/>
      <c r="T38" s="96"/>
      <c r="U38" s="96"/>
      <c r="V38" s="96"/>
    </row>
    <row r="39" spans="1:22" ht="15.75" thickBot="1" x14ac:dyDescent="0.3">
      <c r="A39" s="88" t="s">
        <v>5</v>
      </c>
      <c r="B39" s="3">
        <f>SUM(B37:B38)</f>
        <v>271</v>
      </c>
      <c r="C39" s="2"/>
      <c r="E39" s="87" t="s">
        <v>47</v>
      </c>
      <c r="F39" s="6">
        <v>16</v>
      </c>
      <c r="G39" s="5">
        <f t="shared" si="3"/>
        <v>5.9040590405904057E-2</v>
      </c>
      <c r="R39" s="96"/>
      <c r="S39" s="96"/>
      <c r="T39" s="96"/>
      <c r="U39" s="96"/>
      <c r="V39" s="96"/>
    </row>
    <row r="40" spans="1:22" ht="15.75" thickBot="1" x14ac:dyDescent="0.3">
      <c r="E40" s="87" t="s">
        <v>48</v>
      </c>
      <c r="F40" s="6">
        <v>85</v>
      </c>
      <c r="G40" s="5">
        <f t="shared" si="3"/>
        <v>0.31365313653136534</v>
      </c>
      <c r="R40" s="96"/>
      <c r="S40" s="96"/>
      <c r="T40" s="96"/>
      <c r="U40" s="96"/>
      <c r="V40" s="96"/>
    </row>
    <row r="41" spans="1:22" ht="18" thickBot="1" x14ac:dyDescent="0.35">
      <c r="A41" s="227" t="s">
        <v>11</v>
      </c>
      <c r="B41" s="228"/>
      <c r="C41" s="229"/>
      <c r="E41" s="87" t="s">
        <v>49</v>
      </c>
      <c r="F41" s="6">
        <v>106</v>
      </c>
      <c r="G41" s="5">
        <f t="shared" si="3"/>
        <v>0.39114391143911437</v>
      </c>
      <c r="R41" s="96"/>
      <c r="S41" s="96"/>
      <c r="T41" s="96"/>
      <c r="U41" s="96"/>
      <c r="V41" s="96"/>
    </row>
    <row r="42" spans="1:22" x14ac:dyDescent="0.25">
      <c r="A42" s="12" t="s">
        <v>12</v>
      </c>
      <c r="B42" s="4" t="s">
        <v>1</v>
      </c>
      <c r="C42" s="11" t="s">
        <v>2</v>
      </c>
      <c r="E42" s="87" t="s">
        <v>50</v>
      </c>
      <c r="F42" s="6">
        <v>10</v>
      </c>
      <c r="G42" s="5">
        <f t="shared" si="3"/>
        <v>3.6900369003690037E-2</v>
      </c>
      <c r="R42" s="96"/>
      <c r="S42" s="96"/>
      <c r="T42" s="96"/>
      <c r="U42" s="96"/>
      <c r="V42" s="96"/>
    </row>
    <row r="43" spans="1:22" x14ac:dyDescent="0.25">
      <c r="A43" s="18" t="s">
        <v>13</v>
      </c>
      <c r="B43" s="6">
        <v>359</v>
      </c>
      <c r="C43" s="5">
        <f t="shared" ref="C43:C53" si="4">B43/$B$54</f>
        <v>0.21678743961352656</v>
      </c>
      <c r="E43" s="87" t="s">
        <v>51</v>
      </c>
      <c r="F43" s="6">
        <v>0</v>
      </c>
      <c r="G43" s="5">
        <f t="shared" si="3"/>
        <v>0</v>
      </c>
      <c r="R43" s="96"/>
      <c r="S43" s="96"/>
      <c r="T43" s="96"/>
      <c r="U43" s="96"/>
      <c r="V43" s="96"/>
    </row>
    <row r="44" spans="1:22" x14ac:dyDescent="0.25">
      <c r="A44" s="18" t="s">
        <v>14</v>
      </c>
      <c r="B44" s="6">
        <v>304</v>
      </c>
      <c r="C44" s="5">
        <f t="shared" si="4"/>
        <v>0.18357487922705315</v>
      </c>
      <c r="E44" s="13" t="s">
        <v>52</v>
      </c>
      <c r="F44" s="14">
        <v>37</v>
      </c>
      <c r="G44" s="15">
        <f t="shared" si="3"/>
        <v>0.13653136531365315</v>
      </c>
      <c r="R44" s="96"/>
      <c r="S44" s="96"/>
      <c r="T44" s="96"/>
      <c r="U44" s="96"/>
      <c r="V44" s="96"/>
    </row>
    <row r="45" spans="1:22" ht="15.75" thickBot="1" x14ac:dyDescent="0.3">
      <c r="A45" s="18" t="s">
        <v>15</v>
      </c>
      <c r="B45" s="6">
        <v>166</v>
      </c>
      <c r="C45" s="5">
        <f t="shared" si="4"/>
        <v>0.10024154589371981</v>
      </c>
      <c r="E45" s="88" t="s">
        <v>5</v>
      </c>
      <c r="F45" s="3">
        <f>SUM(F38:F44)</f>
        <v>271</v>
      </c>
      <c r="G45" s="2"/>
      <c r="J45" s="96"/>
      <c r="K45" s="96"/>
      <c r="L45" s="96"/>
    </row>
    <row r="46" spans="1:22" x14ac:dyDescent="0.25">
      <c r="A46" s="18" t="s">
        <v>19</v>
      </c>
      <c r="B46" s="6">
        <v>152</v>
      </c>
      <c r="C46" s="5">
        <f t="shared" si="4"/>
        <v>9.1787439613526575E-2</v>
      </c>
      <c r="E46" s="118" t="s">
        <v>247</v>
      </c>
      <c r="F46" s="96"/>
      <c r="G46" s="96"/>
      <c r="H46" s="96"/>
      <c r="I46" s="96"/>
      <c r="J46" s="96"/>
      <c r="K46" s="96"/>
      <c r="L46" s="96"/>
      <c r="M46" s="96"/>
      <c r="N46" s="96"/>
      <c r="O46" s="96"/>
      <c r="P46" s="96"/>
      <c r="Q46" s="96"/>
    </row>
    <row r="47" spans="1:22" x14ac:dyDescent="0.25">
      <c r="A47" s="18" t="s">
        <v>18</v>
      </c>
      <c r="B47" s="6">
        <v>105</v>
      </c>
      <c r="C47" s="5">
        <f t="shared" si="4"/>
        <v>6.3405797101449279E-2</v>
      </c>
      <c r="E47" s="121" t="s">
        <v>248</v>
      </c>
      <c r="F47" s="96"/>
      <c r="G47" s="96"/>
      <c r="H47" s="96"/>
      <c r="I47" s="96"/>
      <c r="J47" s="96"/>
      <c r="K47" s="96"/>
      <c r="L47" s="96"/>
      <c r="M47" s="96"/>
      <c r="N47" s="96"/>
      <c r="O47" s="96"/>
      <c r="P47" s="96"/>
      <c r="Q47" s="96"/>
    </row>
    <row r="48" spans="1:22" x14ac:dyDescent="0.25">
      <c r="A48" s="18" t="s">
        <v>20</v>
      </c>
      <c r="B48" s="6">
        <v>83</v>
      </c>
      <c r="C48" s="5">
        <f t="shared" si="4"/>
        <v>5.0120772946859904E-2</v>
      </c>
      <c r="E48" s="121" t="s">
        <v>249</v>
      </c>
      <c r="F48" s="96"/>
      <c r="G48" s="96"/>
      <c r="H48" s="96"/>
      <c r="I48" s="96"/>
      <c r="M48" s="96"/>
      <c r="N48" s="96"/>
      <c r="O48" s="96"/>
      <c r="P48" s="96"/>
      <c r="Q48" s="96"/>
    </row>
    <row r="49" spans="1:22" ht="15.75" thickBot="1" x14ac:dyDescent="0.3">
      <c r="A49" s="18" t="s">
        <v>86</v>
      </c>
      <c r="B49" s="6">
        <v>70</v>
      </c>
      <c r="C49" s="5">
        <f t="shared" si="4"/>
        <v>4.2270531400966184E-2</v>
      </c>
    </row>
    <row r="50" spans="1:22" ht="18" thickBot="1" x14ac:dyDescent="0.35">
      <c r="A50" s="18" t="s">
        <v>23</v>
      </c>
      <c r="B50" s="6">
        <v>69</v>
      </c>
      <c r="C50" s="5">
        <f t="shared" si="4"/>
        <v>4.1666666666666664E-2</v>
      </c>
      <c r="E50" s="227" t="s">
        <v>237</v>
      </c>
      <c r="F50" s="228"/>
      <c r="G50" s="229"/>
    </row>
    <row r="51" spans="1:22" x14ac:dyDescent="0.25">
      <c r="A51" s="18" t="s">
        <v>29</v>
      </c>
      <c r="B51" s="6">
        <v>63</v>
      </c>
      <c r="C51" s="5">
        <f t="shared" si="4"/>
        <v>3.8043478260869568E-2</v>
      </c>
      <c r="E51" s="12" t="s">
        <v>54</v>
      </c>
      <c r="F51" s="4" t="s">
        <v>1</v>
      </c>
      <c r="G51" s="11" t="s">
        <v>2</v>
      </c>
    </row>
    <row r="52" spans="1:22" x14ac:dyDescent="0.25">
      <c r="A52" s="18" t="s">
        <v>27</v>
      </c>
      <c r="B52" s="6">
        <v>63</v>
      </c>
      <c r="C52" s="5">
        <f t="shared" si="4"/>
        <v>3.8043478260869568E-2</v>
      </c>
      <c r="E52" s="87" t="s">
        <v>55</v>
      </c>
      <c r="F52" s="6">
        <v>38972</v>
      </c>
      <c r="G52" s="5">
        <f>F52/$F$54</f>
        <v>0.99122516977388919</v>
      </c>
    </row>
    <row r="53" spans="1:22" x14ac:dyDescent="0.25">
      <c r="A53" s="19" t="s">
        <v>33</v>
      </c>
      <c r="B53" s="14">
        <v>222</v>
      </c>
      <c r="C53" s="15">
        <f t="shared" si="4"/>
        <v>0.13405797101449277</v>
      </c>
      <c r="E53" s="13" t="s">
        <v>58</v>
      </c>
      <c r="F53" s="14">
        <v>345</v>
      </c>
      <c r="G53" s="15">
        <f>F53/$F$54</f>
        <v>8.7748302261108427E-3</v>
      </c>
    </row>
    <row r="54" spans="1:22" s="86" customFormat="1" ht="15.75" thickBot="1" x14ac:dyDescent="0.3">
      <c r="A54" s="88" t="s">
        <v>5</v>
      </c>
      <c r="B54" s="3">
        <f>SUM(B43:B53)</f>
        <v>1656</v>
      </c>
      <c r="C54" s="2"/>
      <c r="D54" s="85"/>
      <c r="E54" s="88" t="s">
        <v>5</v>
      </c>
      <c r="F54" s="3">
        <f>SUM(F52:F53)</f>
        <v>39317</v>
      </c>
      <c r="G54" s="2"/>
      <c r="H54" s="85"/>
      <c r="I54" s="85"/>
      <c r="J54" s="85"/>
      <c r="K54" s="85"/>
      <c r="L54" s="85"/>
      <c r="M54" s="85"/>
      <c r="N54" s="85"/>
      <c r="O54" s="85"/>
      <c r="P54" s="85"/>
      <c r="Q54" s="85"/>
      <c r="R54" s="85"/>
      <c r="S54" s="85"/>
      <c r="T54" s="85"/>
      <c r="U54" s="85"/>
      <c r="V54" s="85"/>
    </row>
    <row r="55" spans="1:22" ht="15.75" thickBot="1" x14ac:dyDescent="0.3">
      <c r="D55" s="86"/>
      <c r="E55" s="96" t="s">
        <v>258</v>
      </c>
      <c r="F55" s="96"/>
      <c r="G55" s="96"/>
      <c r="H55" s="96"/>
    </row>
    <row r="56" spans="1:22" ht="33" customHeight="1" thickBot="1" x14ac:dyDescent="0.35">
      <c r="A56" s="223" t="s">
        <v>42</v>
      </c>
      <c r="B56" s="224"/>
      <c r="C56" s="225"/>
    </row>
    <row r="57" spans="1:22" ht="18" thickBot="1" x14ac:dyDescent="0.35">
      <c r="A57" s="12" t="s">
        <v>12</v>
      </c>
      <c r="B57" s="4" t="s">
        <v>1</v>
      </c>
      <c r="C57" s="11" t="s">
        <v>2</v>
      </c>
      <c r="E57" s="223" t="s">
        <v>56</v>
      </c>
      <c r="F57" s="224"/>
      <c r="G57" s="225"/>
    </row>
    <row r="58" spans="1:22" x14ac:dyDescent="0.25">
      <c r="A58" s="87" t="s">
        <v>13</v>
      </c>
      <c r="B58" s="6">
        <v>83</v>
      </c>
      <c r="C58" s="5">
        <f t="shared" ref="C58:C63" si="5">B58/$B$64</f>
        <v>0.30627306273062732</v>
      </c>
      <c r="E58" s="12" t="s">
        <v>6</v>
      </c>
      <c r="F58" s="4" t="s">
        <v>7</v>
      </c>
      <c r="G58" s="11" t="s">
        <v>2</v>
      </c>
    </row>
    <row r="59" spans="1:22" x14ac:dyDescent="0.25">
      <c r="A59" s="87" t="s">
        <v>19</v>
      </c>
      <c r="B59" s="6">
        <v>70</v>
      </c>
      <c r="C59" s="5">
        <f t="shared" si="5"/>
        <v>0.25830258302583026</v>
      </c>
      <c r="E59" s="87" t="s">
        <v>36</v>
      </c>
      <c r="F59" s="6">
        <v>832</v>
      </c>
      <c r="G59" s="5">
        <f t="shared" ref="G59:G64" si="6">F59/$F$65</f>
        <v>2.894114373173786E-2</v>
      </c>
    </row>
    <row r="60" spans="1:22" x14ac:dyDescent="0.25">
      <c r="A60" s="87" t="s">
        <v>14</v>
      </c>
      <c r="B60" s="6">
        <v>69</v>
      </c>
      <c r="C60" s="5">
        <f t="shared" si="5"/>
        <v>0.25461254612546125</v>
      </c>
      <c r="E60" s="87" t="s">
        <v>37</v>
      </c>
      <c r="F60" s="6">
        <v>1874</v>
      </c>
      <c r="G60" s="5">
        <f t="shared" si="6"/>
        <v>6.5187143453457636E-2</v>
      </c>
    </row>
    <row r="61" spans="1:22" x14ac:dyDescent="0.25">
      <c r="A61" s="87" t="s">
        <v>20</v>
      </c>
      <c r="B61" s="6">
        <v>17</v>
      </c>
      <c r="C61" s="5">
        <f t="shared" si="5"/>
        <v>6.273062730627306E-2</v>
      </c>
      <c r="E61" s="87" t="s">
        <v>38</v>
      </c>
      <c r="F61" s="6">
        <v>3276</v>
      </c>
      <c r="G61" s="5">
        <f t="shared" si="6"/>
        <v>0.11395575344371782</v>
      </c>
    </row>
    <row r="62" spans="1:22" x14ac:dyDescent="0.25">
      <c r="A62" s="87" t="s">
        <v>63</v>
      </c>
      <c r="B62" s="6">
        <v>16</v>
      </c>
      <c r="C62" s="5">
        <f t="shared" si="5"/>
        <v>5.9040590405904057E-2</v>
      </c>
      <c r="E62" s="87" t="s">
        <v>39</v>
      </c>
      <c r="F62" s="6">
        <v>3744</v>
      </c>
      <c r="G62" s="5">
        <f t="shared" si="6"/>
        <v>0.13023514679282036</v>
      </c>
    </row>
    <row r="63" spans="1:22" x14ac:dyDescent="0.25">
      <c r="A63" s="13" t="s">
        <v>25</v>
      </c>
      <c r="B63" s="14">
        <v>16</v>
      </c>
      <c r="C63" s="15">
        <f t="shared" si="5"/>
        <v>5.9040590405904057E-2</v>
      </c>
      <c r="E63" s="87" t="s">
        <v>40</v>
      </c>
      <c r="F63" s="6">
        <v>4060</v>
      </c>
      <c r="G63" s="5">
        <f t="shared" si="6"/>
        <v>0.14122721580631697</v>
      </c>
    </row>
    <row r="64" spans="1:22" ht="15.75" thickBot="1" x14ac:dyDescent="0.3">
      <c r="A64" s="88" t="s">
        <v>5</v>
      </c>
      <c r="B64" s="3">
        <f>SUM(B58:B63)</f>
        <v>271</v>
      </c>
      <c r="C64" s="2"/>
      <c r="E64" s="13" t="s">
        <v>8</v>
      </c>
      <c r="F64" s="14">
        <v>14962</v>
      </c>
      <c r="G64" s="15">
        <f t="shared" si="6"/>
        <v>0.52045359677194936</v>
      </c>
    </row>
    <row r="65" spans="5:17" ht="15.75" thickBot="1" x14ac:dyDescent="0.3">
      <c r="E65" s="88" t="s">
        <v>5</v>
      </c>
      <c r="F65" s="3">
        <f>SUM(F59:F64)</f>
        <v>28748</v>
      </c>
      <c r="G65" s="2"/>
      <c r="J65" s="96"/>
      <c r="K65" s="96"/>
      <c r="L65" s="96"/>
    </row>
    <row r="66" spans="5:17" x14ac:dyDescent="0.25">
      <c r="E66" s="122" t="s">
        <v>250</v>
      </c>
      <c r="F66" s="146"/>
      <c r="G66" s="146"/>
      <c r="H66" s="96"/>
      <c r="I66" s="96"/>
      <c r="M66" s="96"/>
      <c r="N66" s="96"/>
      <c r="O66" s="96"/>
      <c r="P66" s="96"/>
      <c r="Q66" s="96"/>
    </row>
    <row r="67" spans="5:17" ht="15.75" thickBot="1" x14ac:dyDescent="0.3"/>
    <row r="68" spans="5:17" ht="18" thickBot="1" x14ac:dyDescent="0.35">
      <c r="E68" s="223" t="s">
        <v>57</v>
      </c>
      <c r="F68" s="224"/>
      <c r="G68" s="225"/>
    </row>
    <row r="69" spans="5:17" x14ac:dyDescent="0.25">
      <c r="E69" s="12" t="s">
        <v>6</v>
      </c>
      <c r="F69" s="4" t="s">
        <v>7</v>
      </c>
      <c r="G69" s="11" t="s">
        <v>2</v>
      </c>
    </row>
    <row r="70" spans="5:17" x14ac:dyDescent="0.25">
      <c r="E70" s="87" t="s">
        <v>36</v>
      </c>
      <c r="F70" s="6">
        <v>15</v>
      </c>
      <c r="G70" s="5">
        <f t="shared" ref="G70:G75" si="7">F70/$F$76</f>
        <v>8.5714285714285715E-2</v>
      </c>
    </row>
    <row r="71" spans="5:17" x14ac:dyDescent="0.25">
      <c r="E71" s="87" t="s">
        <v>37</v>
      </c>
      <c r="F71" s="6">
        <v>21</v>
      </c>
      <c r="G71" s="5">
        <f t="shared" si="7"/>
        <v>0.12</v>
      </c>
    </row>
    <row r="72" spans="5:17" x14ac:dyDescent="0.25">
      <c r="E72" s="87" t="s">
        <v>38</v>
      </c>
      <c r="F72" s="6">
        <v>24</v>
      </c>
      <c r="G72" s="5">
        <f t="shared" si="7"/>
        <v>0.13714285714285715</v>
      </c>
    </row>
    <row r="73" spans="5:17" x14ac:dyDescent="0.25">
      <c r="E73" s="87" t="s">
        <v>39</v>
      </c>
      <c r="F73" s="6">
        <v>0</v>
      </c>
      <c r="G73" s="5">
        <f t="shared" si="7"/>
        <v>0</v>
      </c>
    </row>
    <row r="74" spans="5:17" x14ac:dyDescent="0.25">
      <c r="E74" s="87" t="s">
        <v>40</v>
      </c>
      <c r="F74" s="6">
        <v>27</v>
      </c>
      <c r="G74" s="5">
        <f t="shared" si="7"/>
        <v>0.15428571428571428</v>
      </c>
    </row>
    <row r="75" spans="5:17" x14ac:dyDescent="0.25">
      <c r="E75" s="13" t="s">
        <v>8</v>
      </c>
      <c r="F75" s="14">
        <v>88</v>
      </c>
      <c r="G75" s="15">
        <f t="shared" si="7"/>
        <v>0.50285714285714289</v>
      </c>
    </row>
    <row r="76" spans="5:17" ht="15.75" thickBot="1" x14ac:dyDescent="0.3">
      <c r="E76" s="88" t="s">
        <v>5</v>
      </c>
      <c r="F76" s="3">
        <f>SUM(F70:F75)</f>
        <v>175</v>
      </c>
      <c r="G76" s="2"/>
    </row>
    <row r="77" spans="5:17" ht="36.75" customHeight="1" thickBot="1" x14ac:dyDescent="0.3"/>
    <row r="78" spans="5:17" ht="18" thickBot="1" x14ac:dyDescent="0.35">
      <c r="E78" s="223" t="s">
        <v>59</v>
      </c>
      <c r="F78" s="224"/>
      <c r="G78" s="225"/>
    </row>
    <row r="79" spans="5:17" x14ac:dyDescent="0.25">
      <c r="E79" s="12" t="s">
        <v>6</v>
      </c>
      <c r="F79" s="4" t="s">
        <v>7</v>
      </c>
      <c r="G79" s="11" t="s">
        <v>2</v>
      </c>
    </row>
    <row r="80" spans="5:17" x14ac:dyDescent="0.25">
      <c r="E80" s="87" t="s">
        <v>36</v>
      </c>
      <c r="F80" s="6">
        <f>F70</f>
        <v>15</v>
      </c>
      <c r="G80" s="5">
        <f>F80/$F$82</f>
        <v>0.41666666666666669</v>
      </c>
    </row>
    <row r="81" spans="5:23" x14ac:dyDescent="0.25">
      <c r="E81" s="13" t="s">
        <v>37</v>
      </c>
      <c r="F81" s="14">
        <f>F71</f>
        <v>21</v>
      </c>
      <c r="G81" s="15">
        <f>F81/$F$82</f>
        <v>0.58333333333333337</v>
      </c>
    </row>
    <row r="82" spans="5:23" ht="15.75" thickBot="1" x14ac:dyDescent="0.3">
      <c r="E82" s="88" t="s">
        <v>5</v>
      </c>
      <c r="F82" s="3">
        <f>SUM(F80:F81)</f>
        <v>36</v>
      </c>
      <c r="G82" s="2"/>
    </row>
    <row r="83" spans="5:23" x14ac:dyDescent="0.25">
      <c r="E83" s="96" t="s">
        <v>263</v>
      </c>
      <c r="F83" s="96"/>
      <c r="G83" s="96"/>
    </row>
    <row r="87" spans="5:23" x14ac:dyDescent="0.25">
      <c r="N87" s="96"/>
      <c r="O87" s="96"/>
      <c r="P87" s="96"/>
      <c r="Q87" s="96"/>
      <c r="R87" s="96"/>
      <c r="S87" s="96"/>
      <c r="T87" s="96"/>
      <c r="U87" s="96"/>
      <c r="V87" s="96"/>
      <c r="W87" s="96"/>
    </row>
    <row r="88" spans="5:23" x14ac:dyDescent="0.25">
      <c r="N88" s="96"/>
      <c r="O88" s="96"/>
      <c r="P88" s="96"/>
      <c r="Q88" s="96"/>
      <c r="R88" s="96"/>
      <c r="S88" s="96"/>
      <c r="T88" s="96"/>
      <c r="U88" s="96"/>
      <c r="V88" s="96"/>
      <c r="W88" s="96"/>
    </row>
    <row r="89" spans="5:23" x14ac:dyDescent="0.25">
      <c r="N89" s="96"/>
      <c r="O89" s="96"/>
      <c r="P89" s="96"/>
      <c r="Q89" s="96"/>
      <c r="R89" s="96"/>
      <c r="S89" s="96"/>
      <c r="T89" s="96"/>
      <c r="U89" s="96"/>
      <c r="V89" s="96"/>
      <c r="W89" s="96"/>
    </row>
    <row r="98" spans="14:15" ht="34.5" customHeight="1" x14ac:dyDescent="0.25"/>
    <row r="107" spans="14:15" x14ac:dyDescent="0.25">
      <c r="N107" s="96"/>
      <c r="O107" s="96"/>
    </row>
    <row r="109" spans="14:15" ht="30" customHeight="1" x14ac:dyDescent="0.25"/>
    <row r="119" spans="1:3" ht="33" customHeight="1" x14ac:dyDescent="0.25"/>
    <row r="125" spans="1:3" ht="15.75" thickBot="1" x14ac:dyDescent="0.3"/>
    <row r="126" spans="1:3" ht="31.5" customHeight="1" thickBot="1" x14ac:dyDescent="0.35">
      <c r="A126" s="223" t="s">
        <v>60</v>
      </c>
      <c r="B126" s="224"/>
      <c r="C126" s="225"/>
    </row>
    <row r="127" spans="1:3" x14ac:dyDescent="0.25">
      <c r="A127" s="12" t="s">
        <v>12</v>
      </c>
      <c r="B127" s="4" t="s">
        <v>1</v>
      </c>
      <c r="C127" s="11" t="s">
        <v>2</v>
      </c>
    </row>
    <row r="128" spans="1:3" x14ac:dyDescent="0.25">
      <c r="A128" s="87" t="s">
        <v>14</v>
      </c>
      <c r="B128" s="6">
        <v>48</v>
      </c>
      <c r="C128" s="5">
        <f t="shared" ref="C128:C133" si="8">B128/$B$134</f>
        <v>0.2742857142857143</v>
      </c>
    </row>
    <row r="129" spans="1:9" x14ac:dyDescent="0.25">
      <c r="A129" s="87" t="s">
        <v>15</v>
      </c>
      <c r="B129" s="6">
        <v>41</v>
      </c>
      <c r="C129" s="5">
        <f t="shared" si="8"/>
        <v>0.23428571428571429</v>
      </c>
    </row>
    <row r="130" spans="1:9" x14ac:dyDescent="0.25">
      <c r="A130" s="87" t="s">
        <v>18</v>
      </c>
      <c r="B130" s="6">
        <v>30</v>
      </c>
      <c r="C130" s="5">
        <f t="shared" si="8"/>
        <v>0.17142857142857143</v>
      </c>
    </row>
    <row r="131" spans="1:9" x14ac:dyDescent="0.25">
      <c r="A131" s="87" t="s">
        <v>13</v>
      </c>
      <c r="B131" s="6">
        <v>21</v>
      </c>
      <c r="C131" s="5">
        <f t="shared" si="8"/>
        <v>0.12</v>
      </c>
    </row>
    <row r="132" spans="1:9" x14ac:dyDescent="0.25">
      <c r="A132" s="87" t="s">
        <v>26</v>
      </c>
      <c r="B132" s="6">
        <v>20</v>
      </c>
      <c r="C132" s="5">
        <f t="shared" si="8"/>
        <v>0.11428571428571428</v>
      </c>
    </row>
    <row r="133" spans="1:9" x14ac:dyDescent="0.25">
      <c r="A133" s="13" t="s">
        <v>19</v>
      </c>
      <c r="B133" s="14">
        <v>15</v>
      </c>
      <c r="C133" s="15">
        <f t="shared" si="8"/>
        <v>8.5714285714285715E-2</v>
      </c>
    </row>
    <row r="134" spans="1:9" ht="15.75" thickBot="1" x14ac:dyDescent="0.3">
      <c r="A134" s="88" t="s">
        <v>5</v>
      </c>
      <c r="B134" s="3">
        <f>SUM(B128:B133)</f>
        <v>175</v>
      </c>
      <c r="C134" s="2"/>
      <c r="F134" s="96"/>
    </row>
    <row r="135" spans="1:9" x14ac:dyDescent="0.25">
      <c r="A135" s="123" t="s">
        <v>251</v>
      </c>
      <c r="B135" s="96"/>
      <c r="C135" s="96"/>
      <c r="D135" s="96"/>
      <c r="E135" s="96"/>
    </row>
    <row r="136" spans="1:9" ht="15.75" thickBot="1" x14ac:dyDescent="0.3"/>
    <row r="137" spans="1:9" ht="33" customHeight="1" thickBot="1" x14ac:dyDescent="0.35">
      <c r="A137" s="223" t="s">
        <v>61</v>
      </c>
      <c r="B137" s="224"/>
      <c r="C137" s="225"/>
    </row>
    <row r="138" spans="1:9" x14ac:dyDescent="0.25">
      <c r="A138" s="12" t="s">
        <v>12</v>
      </c>
      <c r="B138" s="4" t="s">
        <v>1</v>
      </c>
      <c r="C138" s="11" t="s">
        <v>2</v>
      </c>
    </row>
    <row r="139" spans="1:9" x14ac:dyDescent="0.25">
      <c r="A139" s="87" t="s">
        <v>13</v>
      </c>
      <c r="B139" s="6">
        <v>21</v>
      </c>
      <c r="C139" s="5">
        <f>B139/$B$141</f>
        <v>0.58333333333333337</v>
      </c>
    </row>
    <row r="140" spans="1:9" x14ac:dyDescent="0.25">
      <c r="A140" s="13" t="s">
        <v>19</v>
      </c>
      <c r="B140" s="14">
        <v>15</v>
      </c>
      <c r="C140" s="15">
        <f>B140/$B$141</f>
        <v>0.41666666666666669</v>
      </c>
    </row>
    <row r="141" spans="1:9" ht="15.75" thickBot="1" x14ac:dyDescent="0.3">
      <c r="A141" s="88" t="s">
        <v>5</v>
      </c>
      <c r="B141" s="3">
        <f>SUM(B139:B140)</f>
        <v>36</v>
      </c>
      <c r="C141" s="2"/>
    </row>
    <row r="142" spans="1:9" x14ac:dyDescent="0.25">
      <c r="F142" s="96"/>
      <c r="G142" s="96"/>
      <c r="H142" s="96"/>
    </row>
    <row r="143" spans="1:9" x14ac:dyDescent="0.25">
      <c r="A143" s="96" t="s">
        <v>252</v>
      </c>
      <c r="B143" s="96"/>
      <c r="C143" s="96"/>
      <c r="D143" s="96"/>
      <c r="E143" s="96"/>
      <c r="I143" s="96"/>
    </row>
  </sheetData>
  <mergeCells count="16">
    <mergeCell ref="A1:G1"/>
    <mergeCell ref="A5:C5"/>
    <mergeCell ref="K5:L5"/>
    <mergeCell ref="A12:C12"/>
    <mergeCell ref="A24:C24"/>
    <mergeCell ref="A35:C35"/>
    <mergeCell ref="A137:C137"/>
    <mergeCell ref="A41:C41"/>
    <mergeCell ref="A56:C56"/>
    <mergeCell ref="E25:G25"/>
    <mergeCell ref="E36:G36"/>
    <mergeCell ref="E50:G50"/>
    <mergeCell ref="E57:G57"/>
    <mergeCell ref="E68:G68"/>
    <mergeCell ref="E78:G78"/>
    <mergeCell ref="A126:C126"/>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
  <sheetViews>
    <sheetView topLeftCell="A4" workbookViewId="0">
      <selection activeCell="A56" sqref="A56:C69"/>
    </sheetView>
  </sheetViews>
  <sheetFormatPr defaultColWidth="9.140625" defaultRowHeight="15" x14ac:dyDescent="0.25"/>
  <cols>
    <col min="1" max="1" width="26.7109375" style="90" customWidth="1"/>
    <col min="2" max="2" width="10.7109375" style="90" bestFit="1" customWidth="1"/>
    <col min="3" max="3" width="7.7109375" style="90" customWidth="1"/>
    <col min="4" max="4" width="9.140625" style="90"/>
    <col min="5" max="5" width="33.7109375" style="90" bestFit="1" customWidth="1"/>
    <col min="6" max="6" width="18.42578125" style="90" bestFit="1" customWidth="1"/>
    <col min="7" max="7" width="14.7109375" style="90" customWidth="1"/>
    <col min="8" max="8" width="9.140625" style="90"/>
    <col min="9" max="9" width="27.28515625" style="90" bestFit="1" customWidth="1"/>
    <col min="10" max="16384" width="9.140625" style="90"/>
  </cols>
  <sheetData>
    <row r="1" spans="1:10" ht="21" x14ac:dyDescent="0.35">
      <c r="A1" s="226" t="s">
        <v>203</v>
      </c>
      <c r="B1" s="226"/>
      <c r="C1" s="226"/>
      <c r="D1" s="226"/>
      <c r="E1" s="226"/>
      <c r="F1" s="226"/>
    </row>
    <row r="2" spans="1:10" s="96" customFormat="1" ht="21" x14ac:dyDescent="0.35">
      <c r="A2" s="117" t="s">
        <v>245</v>
      </c>
      <c r="F2" s="134"/>
    </row>
    <row r="3" spans="1:10" s="96" customFormat="1" ht="21" x14ac:dyDescent="0.35">
      <c r="A3" s="96" t="s">
        <v>246</v>
      </c>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204</v>
      </c>
      <c r="J6" s="94"/>
    </row>
    <row r="7" spans="1:10" x14ac:dyDescent="0.25">
      <c r="A7" s="92" t="s">
        <v>3</v>
      </c>
      <c r="B7" s="6">
        <v>109800</v>
      </c>
      <c r="C7" s="5">
        <f>B7/$B$9</f>
        <v>0.91932080779664427</v>
      </c>
      <c r="I7" s="92" t="s">
        <v>205</v>
      </c>
      <c r="J7" s="94"/>
    </row>
    <row r="8" spans="1:10" x14ac:dyDescent="0.25">
      <c r="A8" s="13" t="s">
        <v>4</v>
      </c>
      <c r="B8" s="14">
        <v>9636</v>
      </c>
      <c r="C8" s="15">
        <f>B8/$B$9</f>
        <v>8.0679192203355773E-2</v>
      </c>
      <c r="I8" s="92" t="s">
        <v>206</v>
      </c>
      <c r="J8" s="94"/>
    </row>
    <row r="9" spans="1:10" ht="15.75" thickBot="1" x14ac:dyDescent="0.3">
      <c r="A9" s="93" t="s">
        <v>5</v>
      </c>
      <c r="B9" s="3">
        <f>SUM(B7:B8)</f>
        <v>119436</v>
      </c>
      <c r="C9" s="2"/>
      <c r="I9" s="92" t="s">
        <v>207</v>
      </c>
      <c r="J9" s="94"/>
    </row>
    <row r="10" spans="1:10" x14ac:dyDescent="0.25">
      <c r="A10" s="96" t="s">
        <v>278</v>
      </c>
      <c r="B10" s="137"/>
      <c r="C10" s="137"/>
      <c r="D10" s="96"/>
      <c r="I10" s="92" t="s">
        <v>208</v>
      </c>
      <c r="J10" s="94"/>
    </row>
    <row r="11" spans="1:10" ht="15.75" thickBot="1" x14ac:dyDescent="0.3">
      <c r="I11" s="92" t="s">
        <v>209</v>
      </c>
      <c r="J11" s="94"/>
    </row>
    <row r="12" spans="1:10" ht="18" thickBot="1" x14ac:dyDescent="0.35">
      <c r="A12" s="227" t="s">
        <v>35</v>
      </c>
      <c r="B12" s="228"/>
      <c r="C12" s="229"/>
      <c r="E12" s="264" t="s">
        <v>262</v>
      </c>
      <c r="F12" s="265"/>
      <c r="G12" s="266"/>
      <c r="I12" s="92" t="s">
        <v>210</v>
      </c>
      <c r="J12" s="94"/>
    </row>
    <row r="13" spans="1:10" x14ac:dyDescent="0.25">
      <c r="A13" s="12" t="s">
        <v>6</v>
      </c>
      <c r="B13" s="4" t="s">
        <v>7</v>
      </c>
      <c r="C13" s="11" t="s">
        <v>2</v>
      </c>
      <c r="E13" s="12" t="s">
        <v>0</v>
      </c>
      <c r="F13" s="4" t="s">
        <v>1</v>
      </c>
      <c r="G13" s="11" t="s">
        <v>2</v>
      </c>
      <c r="I13" s="92" t="s">
        <v>211</v>
      </c>
      <c r="J13" s="94"/>
    </row>
    <row r="14" spans="1:10" x14ac:dyDescent="0.25">
      <c r="A14" s="92" t="s">
        <v>36</v>
      </c>
      <c r="B14" s="6">
        <v>7677</v>
      </c>
      <c r="C14" s="5">
        <f>B14/$B$21</f>
        <v>6.4277102381191595E-2</v>
      </c>
      <c r="E14" s="98" t="s">
        <v>3</v>
      </c>
      <c r="F14" s="6">
        <v>6948</v>
      </c>
      <c r="G14" s="5">
        <v>0.90500000000000003</v>
      </c>
      <c r="I14" s="92" t="s">
        <v>212</v>
      </c>
      <c r="J14" s="94"/>
    </row>
    <row r="15" spans="1:10" x14ac:dyDescent="0.25">
      <c r="A15" s="92" t="s">
        <v>37</v>
      </c>
      <c r="B15" s="6">
        <v>11642</v>
      </c>
      <c r="C15" s="5">
        <f t="shared" ref="C15:C20" si="0">B15/$B$21</f>
        <v>9.7474798218292635E-2</v>
      </c>
      <c r="E15" s="13" t="s">
        <v>4</v>
      </c>
      <c r="F15" s="14">
        <v>729</v>
      </c>
      <c r="G15" s="15">
        <v>9.5000000000000001E-2</v>
      </c>
      <c r="I15" s="92"/>
      <c r="J15" s="94"/>
    </row>
    <row r="16" spans="1:10" ht="15.75" thickBot="1" x14ac:dyDescent="0.3">
      <c r="A16" s="92" t="s">
        <v>38</v>
      </c>
      <c r="B16" s="6">
        <v>15304</v>
      </c>
      <c r="C16" s="5">
        <f t="shared" si="0"/>
        <v>0.12813557051475266</v>
      </c>
      <c r="E16" s="99" t="s">
        <v>5</v>
      </c>
      <c r="F16" s="3">
        <v>7677</v>
      </c>
      <c r="G16" s="115"/>
      <c r="I16" s="92"/>
      <c r="J16" s="94"/>
    </row>
    <row r="17" spans="1:10" ht="15.75" thickBot="1" x14ac:dyDescent="0.3">
      <c r="A17" s="92" t="s">
        <v>39</v>
      </c>
      <c r="B17" s="6">
        <v>16615</v>
      </c>
      <c r="C17" s="5">
        <f t="shared" si="0"/>
        <v>0.13911216048762517</v>
      </c>
      <c r="E17" s="96"/>
      <c r="F17" s="96"/>
      <c r="G17" s="96"/>
      <c r="I17" s="92"/>
      <c r="J17" s="94"/>
    </row>
    <row r="18" spans="1:10" ht="15.75" customHeight="1" thickBot="1" x14ac:dyDescent="0.35">
      <c r="A18" s="92" t="s">
        <v>40</v>
      </c>
      <c r="B18" s="6">
        <v>16745</v>
      </c>
      <c r="C18" s="5">
        <f t="shared" si="0"/>
        <v>0.14020060953146454</v>
      </c>
      <c r="E18" s="149" t="s">
        <v>260</v>
      </c>
      <c r="F18" s="150"/>
      <c r="G18" s="151"/>
      <c r="I18" s="92"/>
      <c r="J18" s="94"/>
    </row>
    <row r="19" spans="1:10" x14ac:dyDescent="0.25">
      <c r="A19" s="92" t="s">
        <v>8</v>
      </c>
      <c r="B19" s="6">
        <v>49222</v>
      </c>
      <c r="C19" s="5">
        <f t="shared" si="0"/>
        <v>0.41212029873739908</v>
      </c>
      <c r="E19" s="12" t="s">
        <v>0</v>
      </c>
      <c r="F19" s="4" t="s">
        <v>1</v>
      </c>
      <c r="G19" s="11" t="s">
        <v>2</v>
      </c>
      <c r="I19" s="92"/>
      <c r="J19" s="94"/>
    </row>
    <row r="20" spans="1:10" ht="15" customHeight="1" x14ac:dyDescent="0.25">
      <c r="A20" s="13" t="s">
        <v>9</v>
      </c>
      <c r="B20" s="14">
        <v>2231</v>
      </c>
      <c r="C20" s="15">
        <f t="shared" si="0"/>
        <v>1.8679460129274256E-2</v>
      </c>
      <c r="E20" s="98" t="s">
        <v>3</v>
      </c>
      <c r="F20" s="6">
        <v>10133</v>
      </c>
      <c r="G20" s="5">
        <v>0.87</v>
      </c>
      <c r="I20" s="92"/>
      <c r="J20" s="94"/>
    </row>
    <row r="21" spans="1:10" ht="15.75" customHeight="1" thickBot="1" x14ac:dyDescent="0.3">
      <c r="A21" s="93" t="s">
        <v>5</v>
      </c>
      <c r="B21" s="3">
        <f>SUM(B14:B20)</f>
        <v>119436</v>
      </c>
      <c r="C21" s="2"/>
      <c r="E21" s="13" t="s">
        <v>4</v>
      </c>
      <c r="F21" s="14">
        <v>1509</v>
      </c>
      <c r="G21" s="15">
        <v>0.13</v>
      </c>
      <c r="I21" s="92"/>
      <c r="J21" s="94"/>
    </row>
    <row r="22" spans="1:10" ht="15" customHeight="1" thickBot="1" x14ac:dyDescent="0.3">
      <c r="A22" s="96" t="s">
        <v>278</v>
      </c>
      <c r="B22" s="96"/>
      <c r="C22" s="96"/>
      <c r="D22" s="96"/>
      <c r="E22" s="99" t="s">
        <v>5</v>
      </c>
      <c r="F22" s="3">
        <v>11642</v>
      </c>
      <c r="G22" s="2"/>
      <c r="I22" s="92"/>
      <c r="J22" s="94"/>
    </row>
    <row r="23" spans="1:10" ht="15.75" thickBot="1" x14ac:dyDescent="0.3">
      <c r="I23" s="92"/>
      <c r="J23" s="94"/>
    </row>
    <row r="24" spans="1:10" ht="18" thickBot="1" x14ac:dyDescent="0.35">
      <c r="A24" s="227" t="s">
        <v>10</v>
      </c>
      <c r="B24" s="228"/>
      <c r="C24" s="229"/>
      <c r="I24" s="92"/>
      <c r="J24" s="94"/>
    </row>
    <row r="25" spans="1:10" ht="18" thickBot="1" x14ac:dyDescent="0.35">
      <c r="A25" s="12" t="s">
        <v>6</v>
      </c>
      <c r="B25" s="4" t="s">
        <v>7</v>
      </c>
      <c r="C25" s="11" t="s">
        <v>2</v>
      </c>
      <c r="E25" s="227" t="s">
        <v>44</v>
      </c>
      <c r="F25" s="228"/>
      <c r="G25" s="229"/>
    </row>
    <row r="26" spans="1:10" x14ac:dyDescent="0.25">
      <c r="A26" s="92" t="s">
        <v>36</v>
      </c>
      <c r="B26" s="6">
        <v>729</v>
      </c>
      <c r="C26" s="5">
        <f>B26/$B$33</f>
        <v>7.565379825653798E-2</v>
      </c>
      <c r="E26" s="12" t="s">
        <v>45</v>
      </c>
      <c r="F26" s="4" t="s">
        <v>7</v>
      </c>
      <c r="G26" s="11" t="s">
        <v>2</v>
      </c>
    </row>
    <row r="27" spans="1:10" x14ac:dyDescent="0.25">
      <c r="A27" s="92" t="s">
        <v>37</v>
      </c>
      <c r="B27" s="6">
        <v>1509</v>
      </c>
      <c r="C27" s="5">
        <f t="shared" ref="C27:C32" si="1">B27/$B$33</f>
        <v>0.15660024906600248</v>
      </c>
      <c r="E27" s="92" t="s">
        <v>46</v>
      </c>
      <c r="F27" s="6">
        <v>840</v>
      </c>
      <c r="G27" s="5">
        <f t="shared" ref="G27:G33" si="2">F27/$F$34</f>
        <v>8.717310087173101E-2</v>
      </c>
    </row>
    <row r="28" spans="1:10" x14ac:dyDescent="0.25">
      <c r="A28" s="92" t="s">
        <v>38</v>
      </c>
      <c r="B28" s="6">
        <v>1592</v>
      </c>
      <c r="C28" s="5">
        <f t="shared" si="1"/>
        <v>0.16521378165213782</v>
      </c>
      <c r="E28" s="92" t="s">
        <v>47</v>
      </c>
      <c r="F28" s="6">
        <v>452</v>
      </c>
      <c r="G28" s="5">
        <f t="shared" si="2"/>
        <v>4.6907430469074307E-2</v>
      </c>
    </row>
    <row r="29" spans="1:10" x14ac:dyDescent="0.25">
      <c r="A29" s="92" t="s">
        <v>39</v>
      </c>
      <c r="B29" s="6">
        <v>1098</v>
      </c>
      <c r="C29" s="5">
        <f t="shared" si="1"/>
        <v>0.11394769613947696</v>
      </c>
      <c r="E29" s="92" t="s">
        <v>48</v>
      </c>
      <c r="F29" s="6">
        <v>1409</v>
      </c>
      <c r="G29" s="5">
        <f t="shared" si="2"/>
        <v>0.146222498962225</v>
      </c>
    </row>
    <row r="30" spans="1:10" x14ac:dyDescent="0.25">
      <c r="A30" s="92" t="s">
        <v>40</v>
      </c>
      <c r="B30" s="6">
        <v>1878</v>
      </c>
      <c r="C30" s="5">
        <f t="shared" si="1"/>
        <v>0.19489414694894147</v>
      </c>
      <c r="E30" s="92" t="s">
        <v>49</v>
      </c>
      <c r="F30" s="6">
        <v>1425</v>
      </c>
      <c r="G30" s="5">
        <f t="shared" si="2"/>
        <v>0.1478829389788294</v>
      </c>
    </row>
    <row r="31" spans="1:10" x14ac:dyDescent="0.25">
      <c r="A31" s="92" t="s">
        <v>8</v>
      </c>
      <c r="B31" s="6">
        <v>2704</v>
      </c>
      <c r="C31" s="5">
        <f t="shared" si="1"/>
        <v>0.2806143628061436</v>
      </c>
      <c r="E31" s="92" t="s">
        <v>50</v>
      </c>
      <c r="F31" s="6">
        <v>1979</v>
      </c>
      <c r="G31" s="5">
        <f t="shared" si="2"/>
        <v>0.20537567455375674</v>
      </c>
    </row>
    <row r="32" spans="1:10" x14ac:dyDescent="0.25">
      <c r="A32" s="13" t="s">
        <v>9</v>
      </c>
      <c r="B32" s="14">
        <v>126</v>
      </c>
      <c r="C32" s="15">
        <f t="shared" si="1"/>
        <v>1.3075965130759652E-2</v>
      </c>
      <c r="E32" s="92" t="s">
        <v>51</v>
      </c>
      <c r="F32" s="6">
        <v>1725</v>
      </c>
      <c r="G32" s="5">
        <f t="shared" si="2"/>
        <v>0.17901618929016189</v>
      </c>
    </row>
    <row r="33" spans="1:18" ht="15.75" thickBot="1" x14ac:dyDescent="0.3">
      <c r="A33" s="93" t="s">
        <v>5</v>
      </c>
      <c r="B33" s="3">
        <f>SUM(B26:B32)</f>
        <v>9636</v>
      </c>
      <c r="C33" s="2"/>
      <c r="E33" s="13" t="s">
        <v>52</v>
      </c>
      <c r="F33" s="14">
        <v>1806</v>
      </c>
      <c r="G33" s="15">
        <f t="shared" si="2"/>
        <v>0.18742216687422167</v>
      </c>
      <c r="P33" s="96"/>
      <c r="Q33" s="96"/>
      <c r="R33" s="96"/>
    </row>
    <row r="34" spans="1:18" ht="15.75" thickBot="1" x14ac:dyDescent="0.3">
      <c r="E34" s="93" t="s">
        <v>5</v>
      </c>
      <c r="F34" s="3">
        <f>SUM(F27:F33)</f>
        <v>9636</v>
      </c>
      <c r="G34" s="2"/>
    </row>
    <row r="35" spans="1:18" ht="37.5" customHeight="1" thickBot="1" x14ac:dyDescent="0.35">
      <c r="A35" s="223" t="s">
        <v>41</v>
      </c>
      <c r="B35" s="224"/>
      <c r="C35" s="225"/>
    </row>
    <row r="36" spans="1:18" ht="18" thickBot="1" x14ac:dyDescent="0.35">
      <c r="A36" s="12" t="s">
        <v>6</v>
      </c>
      <c r="B36" s="4" t="s">
        <v>7</v>
      </c>
      <c r="C36" s="11" t="s">
        <v>2</v>
      </c>
      <c r="E36" s="223" t="s">
        <v>53</v>
      </c>
      <c r="F36" s="224"/>
      <c r="G36" s="225"/>
    </row>
    <row r="37" spans="1:18" x14ac:dyDescent="0.25">
      <c r="A37" s="92" t="s">
        <v>36</v>
      </c>
      <c r="B37" s="6">
        <f>B26</f>
        <v>729</v>
      </c>
      <c r="C37" s="5">
        <f>B37/$B$39</f>
        <v>0.32573726541554959</v>
      </c>
      <c r="E37" s="12" t="s">
        <v>45</v>
      </c>
      <c r="F37" s="4" t="s">
        <v>7</v>
      </c>
      <c r="G37" s="11" t="s">
        <v>2</v>
      </c>
    </row>
    <row r="38" spans="1:18" x14ac:dyDescent="0.25">
      <c r="A38" s="13" t="s">
        <v>37</v>
      </c>
      <c r="B38" s="14">
        <f>B27</f>
        <v>1509</v>
      </c>
      <c r="C38" s="15">
        <f>B38/$B$39</f>
        <v>0.67426273458445041</v>
      </c>
      <c r="E38" s="92" t="s">
        <v>46</v>
      </c>
      <c r="F38" s="6">
        <v>78</v>
      </c>
      <c r="G38" s="5">
        <f t="shared" ref="G38:G44" si="3">F38/$F$45</f>
        <v>3.4852546916890083E-2</v>
      </c>
    </row>
    <row r="39" spans="1:18" ht="15.75" thickBot="1" x14ac:dyDescent="0.3">
      <c r="A39" s="93" t="s">
        <v>5</v>
      </c>
      <c r="B39" s="3">
        <f>SUM(B37:B38)</f>
        <v>2238</v>
      </c>
      <c r="C39" s="2"/>
      <c r="E39" s="92" t="s">
        <v>47</v>
      </c>
      <c r="F39" s="6">
        <v>235</v>
      </c>
      <c r="G39" s="5">
        <f t="shared" si="3"/>
        <v>0.10500446827524576</v>
      </c>
    </row>
    <row r="40" spans="1:18" ht="15.75" thickBot="1" x14ac:dyDescent="0.3">
      <c r="E40" s="92" t="s">
        <v>48</v>
      </c>
      <c r="F40" s="6">
        <v>455</v>
      </c>
      <c r="G40" s="5">
        <f t="shared" si="3"/>
        <v>0.20330652368185881</v>
      </c>
    </row>
    <row r="41" spans="1:18" ht="18" thickBot="1" x14ac:dyDescent="0.35">
      <c r="A41" s="227" t="s">
        <v>11</v>
      </c>
      <c r="B41" s="228"/>
      <c r="C41" s="229"/>
      <c r="E41" s="92" t="s">
        <v>49</v>
      </c>
      <c r="F41" s="6">
        <v>236</v>
      </c>
      <c r="G41" s="5">
        <f t="shared" si="3"/>
        <v>0.10545129579982127</v>
      </c>
    </row>
    <row r="42" spans="1:18" x14ac:dyDescent="0.25">
      <c r="A42" s="12" t="s">
        <v>12</v>
      </c>
      <c r="B42" s="4" t="s">
        <v>1</v>
      </c>
      <c r="C42" s="11" t="s">
        <v>2</v>
      </c>
      <c r="E42" s="92" t="s">
        <v>50</v>
      </c>
      <c r="F42" s="6">
        <v>383</v>
      </c>
      <c r="G42" s="5">
        <f t="shared" si="3"/>
        <v>0.17113494191242182</v>
      </c>
    </row>
    <row r="43" spans="1:18" x14ac:dyDescent="0.25">
      <c r="A43" s="18" t="s">
        <v>14</v>
      </c>
      <c r="B43" s="6">
        <v>1984</v>
      </c>
      <c r="C43" s="5">
        <f t="shared" ref="C43:C53" si="4">B43/$B$54</f>
        <v>0.20589456205894563</v>
      </c>
      <c r="E43" s="92" t="s">
        <v>51</v>
      </c>
      <c r="F43" s="6">
        <v>420</v>
      </c>
      <c r="G43" s="5">
        <f t="shared" si="3"/>
        <v>0.1876675603217158</v>
      </c>
    </row>
    <row r="44" spans="1:18" x14ac:dyDescent="0.25">
      <c r="A44" s="18" t="s">
        <v>16</v>
      </c>
      <c r="B44" s="6">
        <v>1858</v>
      </c>
      <c r="C44" s="5">
        <f t="shared" si="4"/>
        <v>0.19281859692818598</v>
      </c>
      <c r="E44" s="13" t="s">
        <v>52</v>
      </c>
      <c r="F44" s="14">
        <v>431</v>
      </c>
      <c r="G44" s="15">
        <f t="shared" si="3"/>
        <v>0.19258266309204647</v>
      </c>
    </row>
    <row r="45" spans="1:18" ht="15.75" thickBot="1" x14ac:dyDescent="0.3">
      <c r="A45" s="18" t="s">
        <v>17</v>
      </c>
      <c r="B45" s="6">
        <v>1344</v>
      </c>
      <c r="C45" s="5">
        <f t="shared" si="4"/>
        <v>0.13947696139476962</v>
      </c>
      <c r="E45" s="93" t="s">
        <v>5</v>
      </c>
      <c r="F45" s="3">
        <f>SUM(F38:F44)</f>
        <v>2238</v>
      </c>
      <c r="G45" s="2"/>
    </row>
    <row r="46" spans="1:18" x14ac:dyDescent="0.25">
      <c r="A46" s="18" t="s">
        <v>13</v>
      </c>
      <c r="B46" s="6">
        <v>881</v>
      </c>
      <c r="C46" s="5">
        <f t="shared" si="4"/>
        <v>9.1427978414279784E-2</v>
      </c>
      <c r="E46" s="118" t="s">
        <v>247</v>
      </c>
      <c r="F46" s="96"/>
      <c r="G46" s="96"/>
      <c r="H46" s="96"/>
      <c r="I46" s="148"/>
      <c r="J46" s="96"/>
      <c r="K46" s="96"/>
      <c r="L46" s="96"/>
      <c r="M46" s="96"/>
      <c r="N46" s="96"/>
      <c r="O46" s="96"/>
    </row>
    <row r="47" spans="1:18" x14ac:dyDescent="0.25">
      <c r="A47" s="18" t="s">
        <v>15</v>
      </c>
      <c r="B47" s="6">
        <v>700</v>
      </c>
      <c r="C47" s="5">
        <f t="shared" si="4"/>
        <v>7.2644250726442511E-2</v>
      </c>
      <c r="E47" s="121" t="s">
        <v>248</v>
      </c>
      <c r="F47" s="96"/>
      <c r="G47" s="96"/>
      <c r="H47" s="96"/>
      <c r="I47" s="148"/>
      <c r="J47" s="96"/>
      <c r="K47" s="96"/>
      <c r="L47" s="96"/>
      <c r="M47" s="96"/>
      <c r="N47" s="96"/>
      <c r="O47" s="96"/>
    </row>
    <row r="48" spans="1:18" x14ac:dyDescent="0.25">
      <c r="A48" s="18" t="s">
        <v>22</v>
      </c>
      <c r="B48" s="6">
        <v>463</v>
      </c>
      <c r="C48" s="5">
        <f t="shared" si="4"/>
        <v>4.8048982980489832E-2</v>
      </c>
      <c r="E48" s="121" t="s">
        <v>249</v>
      </c>
      <c r="F48" s="96"/>
      <c r="G48" s="96"/>
      <c r="H48" s="96"/>
      <c r="I48" s="148"/>
      <c r="J48" s="96"/>
      <c r="K48" s="96"/>
      <c r="L48" s="96"/>
      <c r="M48" s="96"/>
      <c r="N48" s="96"/>
      <c r="O48" s="96"/>
    </row>
    <row r="49" spans="1:18" ht="15.75" thickBot="1" x14ac:dyDescent="0.3">
      <c r="A49" s="18" t="s">
        <v>18</v>
      </c>
      <c r="B49" s="6">
        <v>321</v>
      </c>
      <c r="C49" s="5">
        <f t="shared" si="4"/>
        <v>3.331257783312578E-2</v>
      </c>
    </row>
    <row r="50" spans="1:18" ht="18" thickBot="1" x14ac:dyDescent="0.35">
      <c r="A50" s="18" t="s">
        <v>25</v>
      </c>
      <c r="B50" s="6">
        <v>275</v>
      </c>
      <c r="C50" s="5">
        <f t="shared" si="4"/>
        <v>2.8538812785388126E-2</v>
      </c>
      <c r="E50" s="227" t="s">
        <v>237</v>
      </c>
      <c r="F50" s="228"/>
      <c r="G50" s="229"/>
    </row>
    <row r="51" spans="1:18" x14ac:dyDescent="0.25">
      <c r="A51" s="18" t="s">
        <v>19</v>
      </c>
      <c r="B51" s="6">
        <v>252</v>
      </c>
      <c r="C51" s="5">
        <f t="shared" si="4"/>
        <v>2.6151930261519303E-2</v>
      </c>
      <c r="E51" s="12" t="s">
        <v>54</v>
      </c>
      <c r="F51" s="4" t="s">
        <v>1</v>
      </c>
      <c r="G51" s="11" t="s">
        <v>2</v>
      </c>
    </row>
    <row r="52" spans="1:18" x14ac:dyDescent="0.25">
      <c r="A52" s="18" t="s">
        <v>26</v>
      </c>
      <c r="B52" s="6">
        <v>213</v>
      </c>
      <c r="C52" s="5">
        <f t="shared" si="4"/>
        <v>2.2104607721046079E-2</v>
      </c>
      <c r="E52" s="92" t="s">
        <v>55</v>
      </c>
      <c r="F52" s="6">
        <v>46709</v>
      </c>
      <c r="G52" s="5">
        <f>F52/$F$54</f>
        <v>0.9628537857393169</v>
      </c>
    </row>
    <row r="53" spans="1:18" x14ac:dyDescent="0.25">
      <c r="A53" s="19" t="s">
        <v>33</v>
      </c>
      <c r="B53" s="14">
        <v>1345</v>
      </c>
      <c r="C53" s="15">
        <f t="shared" si="4"/>
        <v>0.13958073889580738</v>
      </c>
      <c r="E53" s="13" t="s">
        <v>58</v>
      </c>
      <c r="F53" s="14">
        <v>1802</v>
      </c>
      <c r="G53" s="15">
        <f>F53/$F$54</f>
        <v>3.7146214260683146E-2</v>
      </c>
    </row>
    <row r="54" spans="1:18" s="91" customFormat="1" ht="15.75" thickBot="1" x14ac:dyDescent="0.3">
      <c r="A54" s="93" t="s">
        <v>5</v>
      </c>
      <c r="B54" s="3">
        <f>SUM(B43:B53)</f>
        <v>9636</v>
      </c>
      <c r="C54" s="2"/>
      <c r="D54" s="90"/>
      <c r="E54" s="93" t="s">
        <v>5</v>
      </c>
      <c r="F54" s="3">
        <f>SUM(F52:F53)</f>
        <v>48511</v>
      </c>
      <c r="G54" s="2"/>
      <c r="H54" s="90"/>
      <c r="I54" s="90"/>
      <c r="J54" s="90"/>
      <c r="K54" s="90"/>
      <c r="L54" s="90"/>
      <c r="M54" s="90"/>
      <c r="N54" s="90"/>
      <c r="O54" s="90"/>
      <c r="P54" s="90"/>
      <c r="Q54" s="90"/>
      <c r="R54" s="90"/>
    </row>
    <row r="55" spans="1:18" ht="15.75" thickBot="1" x14ac:dyDescent="0.3">
      <c r="E55" s="96" t="s">
        <v>258</v>
      </c>
      <c r="F55" s="96"/>
      <c r="G55" s="96"/>
      <c r="H55" s="96"/>
    </row>
    <row r="56" spans="1:18" ht="30.75" customHeight="1" thickBot="1" x14ac:dyDescent="0.35">
      <c r="A56" s="223" t="s">
        <v>42</v>
      </c>
      <c r="B56" s="224"/>
      <c r="C56" s="225"/>
      <c r="D56" s="91"/>
    </row>
    <row r="57" spans="1:18" ht="18" thickBot="1" x14ac:dyDescent="0.35">
      <c r="A57" s="12" t="s">
        <v>12</v>
      </c>
      <c r="B57" s="4" t="s">
        <v>1</v>
      </c>
      <c r="C57" s="11" t="s">
        <v>2</v>
      </c>
      <c r="E57" s="223" t="s">
        <v>56</v>
      </c>
      <c r="F57" s="224"/>
      <c r="G57" s="225"/>
    </row>
    <row r="58" spans="1:18" x14ac:dyDescent="0.25">
      <c r="A58" s="92" t="s">
        <v>13</v>
      </c>
      <c r="B58" s="6">
        <v>477</v>
      </c>
      <c r="C58" s="5">
        <f t="shared" ref="C58:C68" si="5">B58/$B$69</f>
        <v>0.21313672922252011</v>
      </c>
      <c r="E58" s="12" t="s">
        <v>6</v>
      </c>
      <c r="F58" s="4" t="s">
        <v>7</v>
      </c>
      <c r="G58" s="11" t="s">
        <v>2</v>
      </c>
    </row>
    <row r="59" spans="1:18" x14ac:dyDescent="0.25">
      <c r="A59" s="92" t="s">
        <v>16</v>
      </c>
      <c r="B59" s="6">
        <v>396</v>
      </c>
      <c r="C59" s="5">
        <f t="shared" si="5"/>
        <v>0.17694369973190349</v>
      </c>
      <c r="E59" s="92" t="s">
        <v>36</v>
      </c>
      <c r="F59" s="6">
        <v>1737</v>
      </c>
      <c r="G59" s="5">
        <f t="shared" ref="G59:G64" si="6">F59/$F$65</f>
        <v>5.1733380986418873E-2</v>
      </c>
    </row>
    <row r="60" spans="1:18" x14ac:dyDescent="0.25">
      <c r="A60" s="92" t="s">
        <v>14</v>
      </c>
      <c r="B60" s="6">
        <v>283</v>
      </c>
      <c r="C60" s="5">
        <f t="shared" si="5"/>
        <v>0.12645218945487041</v>
      </c>
      <c r="E60" s="92" t="s">
        <v>37</v>
      </c>
      <c r="F60" s="6">
        <v>2721</v>
      </c>
      <c r="G60" s="5">
        <f t="shared" si="6"/>
        <v>8.1040028591851318E-2</v>
      </c>
    </row>
    <row r="61" spans="1:18" x14ac:dyDescent="0.25">
      <c r="A61" s="92" t="s">
        <v>17</v>
      </c>
      <c r="B61" s="6">
        <v>165</v>
      </c>
      <c r="C61" s="5">
        <f t="shared" si="5"/>
        <v>7.3726541554959779E-2</v>
      </c>
      <c r="E61" s="92" t="s">
        <v>38</v>
      </c>
      <c r="F61" s="6">
        <v>4184</v>
      </c>
      <c r="G61" s="5">
        <f t="shared" si="6"/>
        <v>0.12461281868000953</v>
      </c>
    </row>
    <row r="62" spans="1:18" x14ac:dyDescent="0.25">
      <c r="A62" s="92" t="s">
        <v>89</v>
      </c>
      <c r="B62" s="6">
        <v>117</v>
      </c>
      <c r="C62" s="5">
        <f t="shared" si="5"/>
        <v>5.2278820375335121E-2</v>
      </c>
      <c r="E62" s="92" t="s">
        <v>39</v>
      </c>
      <c r="F62" s="6">
        <v>4674</v>
      </c>
      <c r="G62" s="5">
        <f t="shared" si="6"/>
        <v>0.13920657612580414</v>
      </c>
    </row>
    <row r="63" spans="1:18" x14ac:dyDescent="0.25">
      <c r="A63" s="92" t="s">
        <v>26</v>
      </c>
      <c r="B63" s="6">
        <v>111</v>
      </c>
      <c r="C63" s="5">
        <f t="shared" si="5"/>
        <v>4.9597855227882036E-2</v>
      </c>
      <c r="E63" s="92" t="s">
        <v>40</v>
      </c>
      <c r="F63" s="6">
        <v>4464</v>
      </c>
      <c r="G63" s="5">
        <f t="shared" si="6"/>
        <v>0.13295210864903503</v>
      </c>
    </row>
    <row r="64" spans="1:18" x14ac:dyDescent="0.25">
      <c r="A64" s="92" t="s">
        <v>18</v>
      </c>
      <c r="B64" s="6">
        <v>108</v>
      </c>
      <c r="C64" s="5">
        <f t="shared" si="5"/>
        <v>4.8257372654155493E-2</v>
      </c>
      <c r="E64" s="13" t="s">
        <v>8</v>
      </c>
      <c r="F64" s="14">
        <v>15796</v>
      </c>
      <c r="G64" s="15">
        <f t="shared" si="6"/>
        <v>0.4704550869668811</v>
      </c>
    </row>
    <row r="65" spans="1:15" ht="15.75" thickBot="1" x14ac:dyDescent="0.3">
      <c r="A65" s="92" t="s">
        <v>22</v>
      </c>
      <c r="B65" s="6">
        <v>101</v>
      </c>
      <c r="C65" s="5">
        <f t="shared" si="5"/>
        <v>4.5129579982126897E-2</v>
      </c>
      <c r="E65" s="93" t="s">
        <v>5</v>
      </c>
      <c r="F65" s="3">
        <f>SUM(F59:F64)</f>
        <v>33576</v>
      </c>
      <c r="G65" s="2"/>
    </row>
    <row r="66" spans="1:15" x14ac:dyDescent="0.25">
      <c r="A66" s="92" t="s">
        <v>15</v>
      </c>
      <c r="B66" s="6">
        <v>95</v>
      </c>
      <c r="C66" s="5">
        <f t="shared" si="5"/>
        <v>4.2448614834673819E-2</v>
      </c>
      <c r="E66" s="122" t="s">
        <v>250</v>
      </c>
      <c r="F66" s="146"/>
      <c r="G66" s="146"/>
      <c r="H66" s="96"/>
      <c r="I66" s="96"/>
      <c r="J66" s="96"/>
      <c r="K66" s="96"/>
      <c r="L66" s="96"/>
      <c r="M66" s="96"/>
      <c r="N66" s="96"/>
      <c r="O66" s="96"/>
    </row>
    <row r="67" spans="1:15" ht="15.75" thickBot="1" x14ac:dyDescent="0.3">
      <c r="A67" s="92" t="s">
        <v>24</v>
      </c>
      <c r="B67" s="6">
        <v>76</v>
      </c>
      <c r="C67" s="5">
        <f t="shared" si="5"/>
        <v>3.3958891867739052E-2</v>
      </c>
    </row>
    <row r="68" spans="1:15" ht="18" thickBot="1" x14ac:dyDescent="0.35">
      <c r="A68" s="13" t="s">
        <v>33</v>
      </c>
      <c r="B68" s="14">
        <v>309</v>
      </c>
      <c r="C68" s="15">
        <f t="shared" si="5"/>
        <v>0.13806970509383379</v>
      </c>
      <c r="E68" s="223" t="s">
        <v>57</v>
      </c>
      <c r="F68" s="224"/>
      <c r="G68" s="225"/>
    </row>
    <row r="69" spans="1:15" ht="15.75" thickBot="1" x14ac:dyDescent="0.3">
      <c r="A69" s="93" t="s">
        <v>5</v>
      </c>
      <c r="B69" s="3">
        <f>SUM(B58:B68)</f>
        <v>2238</v>
      </c>
      <c r="C69" s="2"/>
      <c r="E69" s="12" t="s">
        <v>6</v>
      </c>
      <c r="F69" s="4" t="s">
        <v>7</v>
      </c>
      <c r="G69" s="11" t="s">
        <v>2</v>
      </c>
    </row>
    <row r="70" spans="1:15" x14ac:dyDescent="0.25">
      <c r="E70" s="92" t="s">
        <v>36</v>
      </c>
      <c r="F70" s="6">
        <v>126</v>
      </c>
      <c r="G70" s="5">
        <f t="shared" ref="G70:G75" si="7">F70/$F$76</f>
        <v>9.1238233164373642E-2</v>
      </c>
    </row>
    <row r="71" spans="1:15" x14ac:dyDescent="0.25">
      <c r="E71" s="92" t="s">
        <v>37</v>
      </c>
      <c r="F71" s="6">
        <v>266</v>
      </c>
      <c r="G71" s="5">
        <f t="shared" si="7"/>
        <v>0.19261404779145547</v>
      </c>
    </row>
    <row r="72" spans="1:15" x14ac:dyDescent="0.25">
      <c r="E72" s="92" t="s">
        <v>38</v>
      </c>
      <c r="F72" s="6">
        <v>334</v>
      </c>
      <c r="G72" s="5">
        <f t="shared" si="7"/>
        <v>0.24185372918175235</v>
      </c>
    </row>
    <row r="73" spans="1:15" x14ac:dyDescent="0.25">
      <c r="E73" s="92" t="s">
        <v>39</v>
      </c>
      <c r="F73" s="6">
        <v>144</v>
      </c>
      <c r="G73" s="5">
        <f t="shared" si="7"/>
        <v>0.10427226647356988</v>
      </c>
    </row>
    <row r="74" spans="1:15" x14ac:dyDescent="0.25">
      <c r="E74" s="92" t="s">
        <v>40</v>
      </c>
      <c r="F74" s="6">
        <v>255</v>
      </c>
      <c r="G74" s="5">
        <f t="shared" si="7"/>
        <v>0.18464880521361332</v>
      </c>
    </row>
    <row r="75" spans="1:15" x14ac:dyDescent="0.25">
      <c r="E75" s="13" t="s">
        <v>8</v>
      </c>
      <c r="F75" s="14">
        <v>256</v>
      </c>
      <c r="G75" s="15">
        <f t="shared" si="7"/>
        <v>0.18537291817523532</v>
      </c>
    </row>
    <row r="76" spans="1:15" ht="15.75" thickBot="1" x14ac:dyDescent="0.3">
      <c r="E76" s="93" t="s">
        <v>5</v>
      </c>
      <c r="F76" s="3">
        <f>SUM(F70:F75)</f>
        <v>1381</v>
      </c>
      <c r="G76" s="2"/>
    </row>
    <row r="77" spans="1:15" ht="15.75" thickBot="1" x14ac:dyDescent="0.3"/>
    <row r="78" spans="1:15" ht="18" thickBot="1" x14ac:dyDescent="0.35">
      <c r="E78" s="223" t="s">
        <v>59</v>
      </c>
      <c r="F78" s="224"/>
      <c r="G78" s="225"/>
    </row>
    <row r="79" spans="1:15" x14ac:dyDescent="0.25">
      <c r="E79" s="12" t="s">
        <v>6</v>
      </c>
      <c r="F79" s="4" t="s">
        <v>7</v>
      </c>
      <c r="G79" s="11" t="s">
        <v>2</v>
      </c>
    </row>
    <row r="80" spans="1:15" x14ac:dyDescent="0.25">
      <c r="E80" s="92" t="s">
        <v>36</v>
      </c>
      <c r="F80" s="6">
        <f>F70</f>
        <v>126</v>
      </c>
      <c r="G80" s="5">
        <f>F80/$F$82</f>
        <v>0.32142857142857145</v>
      </c>
    </row>
    <row r="81" spans="5:20" x14ac:dyDescent="0.25">
      <c r="E81" s="13" t="s">
        <v>37</v>
      </c>
      <c r="F81" s="14">
        <f>F71</f>
        <v>266</v>
      </c>
      <c r="G81" s="15">
        <f>F81/$F$82</f>
        <v>0.6785714285714286</v>
      </c>
    </row>
    <row r="82" spans="5:20" ht="32.25" customHeight="1" thickBot="1" x14ac:dyDescent="0.3">
      <c r="E82" s="93" t="s">
        <v>5</v>
      </c>
      <c r="F82" s="3">
        <f>SUM(F80:F81)</f>
        <v>392</v>
      </c>
      <c r="G82" s="2"/>
    </row>
    <row r="83" spans="5:20" x14ac:dyDescent="0.25">
      <c r="E83" s="96" t="s">
        <v>263</v>
      </c>
      <c r="F83" s="96"/>
      <c r="G83" s="96"/>
    </row>
    <row r="92" spans="5:20" x14ac:dyDescent="0.25">
      <c r="L92" s="96"/>
      <c r="M92" s="96"/>
      <c r="N92" s="96"/>
      <c r="O92" s="96"/>
      <c r="P92" s="96"/>
      <c r="Q92" s="96"/>
      <c r="R92" s="96"/>
      <c r="S92" s="96"/>
      <c r="T92" s="96"/>
    </row>
    <row r="93" spans="5:20" x14ac:dyDescent="0.25">
      <c r="L93" s="96"/>
      <c r="M93" s="96"/>
      <c r="N93" s="96"/>
      <c r="O93" s="96"/>
      <c r="P93" s="96"/>
      <c r="Q93" s="96"/>
      <c r="R93" s="96"/>
      <c r="S93" s="96"/>
      <c r="T93" s="96"/>
    </row>
    <row r="94" spans="5:20" x14ac:dyDescent="0.25">
      <c r="L94" s="96"/>
      <c r="M94" s="96"/>
      <c r="N94" s="96"/>
      <c r="O94" s="96"/>
      <c r="P94" s="96"/>
      <c r="Q94" s="96"/>
      <c r="R94" s="96"/>
      <c r="S94" s="96"/>
      <c r="T94" s="96"/>
    </row>
    <row r="103" spans="12:12" ht="32.25" customHeight="1" x14ac:dyDescent="0.25"/>
    <row r="112" spans="12:12" x14ac:dyDescent="0.25">
      <c r="L112" s="96"/>
    </row>
    <row r="114" ht="31.5" customHeight="1" x14ac:dyDescent="0.25"/>
    <row r="124" ht="33.75" customHeight="1" x14ac:dyDescent="0.25"/>
    <row r="130" spans="1:5" ht="15.75" thickBot="1" x14ac:dyDescent="0.3"/>
    <row r="131" spans="1:5" ht="33.75" customHeight="1" thickBot="1" x14ac:dyDescent="0.35">
      <c r="A131" s="223" t="s">
        <v>60</v>
      </c>
      <c r="B131" s="224"/>
      <c r="C131" s="225"/>
    </row>
    <row r="132" spans="1:5" x14ac:dyDescent="0.25">
      <c r="A132" s="12" t="s">
        <v>12</v>
      </c>
      <c r="B132" s="4" t="s">
        <v>1</v>
      </c>
      <c r="C132" s="11" t="s">
        <v>2</v>
      </c>
    </row>
    <row r="133" spans="1:5" x14ac:dyDescent="0.25">
      <c r="A133" s="92" t="s">
        <v>14</v>
      </c>
      <c r="B133" s="6">
        <v>364</v>
      </c>
      <c r="C133" s="5">
        <f t="shared" ref="C133:C143" si="8">B133/$B$144</f>
        <v>0.26357711803041273</v>
      </c>
    </row>
    <row r="134" spans="1:5" x14ac:dyDescent="0.25">
      <c r="A134" s="92" t="s">
        <v>16</v>
      </c>
      <c r="B134" s="6">
        <v>276</v>
      </c>
      <c r="C134" s="5">
        <f t="shared" si="8"/>
        <v>0.19985517740767561</v>
      </c>
    </row>
    <row r="135" spans="1:5" x14ac:dyDescent="0.25">
      <c r="A135" s="92" t="s">
        <v>15</v>
      </c>
      <c r="B135" s="6">
        <v>173</v>
      </c>
      <c r="C135" s="5">
        <f t="shared" si="8"/>
        <v>0.12527154236060825</v>
      </c>
    </row>
    <row r="136" spans="1:5" x14ac:dyDescent="0.25">
      <c r="A136" s="92" t="s">
        <v>22</v>
      </c>
      <c r="B136" s="6">
        <v>139</v>
      </c>
      <c r="C136" s="5">
        <f t="shared" si="8"/>
        <v>0.10065170166545981</v>
      </c>
    </row>
    <row r="137" spans="1:5" x14ac:dyDescent="0.25">
      <c r="A137" s="92" t="s">
        <v>17</v>
      </c>
      <c r="B137" s="6">
        <v>135</v>
      </c>
      <c r="C137" s="5">
        <f t="shared" si="8"/>
        <v>9.7755249818971754E-2</v>
      </c>
    </row>
    <row r="138" spans="1:5" x14ac:dyDescent="0.25">
      <c r="A138" s="92" t="s">
        <v>25</v>
      </c>
      <c r="B138" s="6">
        <v>81</v>
      </c>
      <c r="C138" s="5">
        <f t="shared" si="8"/>
        <v>5.8653149891383052E-2</v>
      </c>
    </row>
    <row r="139" spans="1:5" x14ac:dyDescent="0.25">
      <c r="A139" s="92" t="s">
        <v>89</v>
      </c>
      <c r="B139" s="6">
        <v>57</v>
      </c>
      <c r="C139" s="5">
        <f t="shared" si="8"/>
        <v>4.1274438812454746E-2</v>
      </c>
    </row>
    <row r="140" spans="1:5" x14ac:dyDescent="0.25">
      <c r="A140" s="92" t="s">
        <v>13</v>
      </c>
      <c r="B140" s="6">
        <v>44</v>
      </c>
      <c r="C140" s="5">
        <f t="shared" si="8"/>
        <v>3.1860970311368572E-2</v>
      </c>
    </row>
    <row r="141" spans="1:5" x14ac:dyDescent="0.25">
      <c r="A141" s="92" t="s">
        <v>238</v>
      </c>
      <c r="B141" s="6">
        <v>22</v>
      </c>
      <c r="C141" s="5">
        <f t="shared" si="8"/>
        <v>1.5930485155684286E-2</v>
      </c>
    </row>
    <row r="142" spans="1:5" x14ac:dyDescent="0.25">
      <c r="A142" s="92" t="s">
        <v>18</v>
      </c>
      <c r="B142" s="6">
        <v>21</v>
      </c>
      <c r="C142" s="5">
        <f t="shared" si="8"/>
        <v>1.5206372194062274E-2</v>
      </c>
    </row>
    <row r="143" spans="1:5" x14ac:dyDescent="0.25">
      <c r="A143" s="13" t="s">
        <v>33</v>
      </c>
      <c r="B143" s="14">
        <v>69</v>
      </c>
      <c r="C143" s="15">
        <f t="shared" si="8"/>
        <v>4.9963794351918903E-2</v>
      </c>
    </row>
    <row r="144" spans="1:5" ht="15.75" thickBot="1" x14ac:dyDescent="0.3">
      <c r="A144" s="93" t="s">
        <v>5</v>
      </c>
      <c r="B144" s="3">
        <f>SUM(B133:B143)</f>
        <v>1381</v>
      </c>
      <c r="C144" s="2"/>
      <c r="D144" s="96"/>
      <c r="E144" s="96"/>
    </row>
    <row r="145" spans="1:3" x14ac:dyDescent="0.25">
      <c r="A145" s="123" t="s">
        <v>251</v>
      </c>
      <c r="B145" s="96"/>
      <c r="C145" s="96"/>
    </row>
    <row r="146" spans="1:3" ht="15.75" thickBot="1" x14ac:dyDescent="0.3"/>
    <row r="147" spans="1:3" ht="35.25" customHeight="1" thickBot="1" x14ac:dyDescent="0.35">
      <c r="A147" s="223" t="s">
        <v>61</v>
      </c>
      <c r="B147" s="224"/>
      <c r="C147" s="225"/>
    </row>
    <row r="148" spans="1:3" x14ac:dyDescent="0.25">
      <c r="A148" s="12" t="s">
        <v>12</v>
      </c>
      <c r="B148" s="4" t="s">
        <v>1</v>
      </c>
      <c r="C148" s="11" t="s">
        <v>2</v>
      </c>
    </row>
    <row r="149" spans="1:3" x14ac:dyDescent="0.25">
      <c r="A149" s="92" t="s">
        <v>16</v>
      </c>
      <c r="B149" s="6">
        <v>88</v>
      </c>
      <c r="C149" s="5">
        <f t="shared" ref="C149:C158" si="9">B149/$B$160</f>
        <v>0.22448979591836735</v>
      </c>
    </row>
    <row r="150" spans="1:3" x14ac:dyDescent="0.25">
      <c r="A150" s="92" t="s">
        <v>89</v>
      </c>
      <c r="B150" s="6">
        <v>57</v>
      </c>
      <c r="C150" s="5">
        <f t="shared" si="9"/>
        <v>0.14540816326530612</v>
      </c>
    </row>
    <row r="151" spans="1:3" x14ac:dyDescent="0.25">
      <c r="A151" s="92" t="s">
        <v>13</v>
      </c>
      <c r="B151" s="6">
        <v>44</v>
      </c>
      <c r="C151" s="5">
        <f t="shared" si="9"/>
        <v>0.11224489795918367</v>
      </c>
    </row>
    <row r="152" spans="1:3" x14ac:dyDescent="0.25">
      <c r="A152" s="92" t="s">
        <v>22</v>
      </c>
      <c r="B152" s="6">
        <v>41</v>
      </c>
      <c r="C152" s="5">
        <f t="shared" si="9"/>
        <v>0.10459183673469388</v>
      </c>
    </row>
    <row r="153" spans="1:3" x14ac:dyDescent="0.25">
      <c r="A153" s="92" t="s">
        <v>14</v>
      </c>
      <c r="B153" s="6">
        <v>36</v>
      </c>
      <c r="C153" s="5">
        <f t="shared" si="9"/>
        <v>9.1836734693877556E-2</v>
      </c>
    </row>
    <row r="154" spans="1:3" x14ac:dyDescent="0.25">
      <c r="A154" s="92" t="s">
        <v>17</v>
      </c>
      <c r="B154" s="6">
        <v>34</v>
      </c>
      <c r="C154" s="5">
        <f t="shared" si="9"/>
        <v>8.673469387755102E-2</v>
      </c>
    </row>
    <row r="155" spans="1:3" x14ac:dyDescent="0.25">
      <c r="A155" s="92" t="s">
        <v>15</v>
      </c>
      <c r="B155" s="6">
        <v>26</v>
      </c>
      <c r="C155" s="5">
        <f t="shared" si="9"/>
        <v>6.6326530612244902E-2</v>
      </c>
    </row>
    <row r="156" spans="1:3" x14ac:dyDescent="0.25">
      <c r="A156" s="92" t="s">
        <v>18</v>
      </c>
      <c r="B156" s="6">
        <v>21</v>
      </c>
      <c r="C156" s="5">
        <f t="shared" si="9"/>
        <v>5.3571428571428568E-2</v>
      </c>
    </row>
    <row r="157" spans="1:3" x14ac:dyDescent="0.25">
      <c r="A157" s="92" t="s">
        <v>24</v>
      </c>
      <c r="B157" s="6">
        <v>18</v>
      </c>
      <c r="C157" s="5">
        <f t="shared" si="9"/>
        <v>4.5918367346938778E-2</v>
      </c>
    </row>
    <row r="158" spans="1:3" x14ac:dyDescent="0.25">
      <c r="A158" s="92" t="s">
        <v>236</v>
      </c>
      <c r="B158" s="6">
        <v>14</v>
      </c>
      <c r="C158" s="5">
        <f t="shared" si="9"/>
        <v>3.5714285714285712E-2</v>
      </c>
    </row>
    <row r="159" spans="1:3" x14ac:dyDescent="0.25">
      <c r="A159" s="13" t="s">
        <v>28</v>
      </c>
      <c r="B159" s="14">
        <v>13</v>
      </c>
      <c r="C159" s="15">
        <f t="shared" ref="C159" si="10">B159/$B$160</f>
        <v>3.3163265306122451E-2</v>
      </c>
    </row>
    <row r="160" spans="1:3" ht="15.75" thickBot="1" x14ac:dyDescent="0.3">
      <c r="A160" s="93" t="s">
        <v>5</v>
      </c>
      <c r="B160" s="3">
        <f>SUM(B149:B159)</f>
        <v>392</v>
      </c>
      <c r="C160" s="2"/>
    </row>
    <row r="161" spans="1:8" x14ac:dyDescent="0.25">
      <c r="D161" s="96"/>
      <c r="E161" s="96"/>
      <c r="F161" s="96"/>
      <c r="G161" s="96"/>
      <c r="H161" s="96"/>
    </row>
    <row r="162" spans="1:8" x14ac:dyDescent="0.25">
      <c r="A162" s="96" t="s">
        <v>252</v>
      </c>
      <c r="B162" s="96"/>
      <c r="C162" s="96"/>
      <c r="D162" s="96"/>
      <c r="E162" s="96"/>
      <c r="F162" s="96"/>
      <c r="G162" s="96"/>
      <c r="H162" s="96"/>
    </row>
    <row r="163" spans="1:8" x14ac:dyDescent="0.25">
      <c r="A163" s="96"/>
      <c r="B163" s="96"/>
      <c r="C163" s="96"/>
    </row>
  </sheetData>
  <mergeCells count="17">
    <mergeCell ref="A1:F1"/>
    <mergeCell ref="A5:C5"/>
    <mergeCell ref="I5:J5"/>
    <mergeCell ref="A12:C12"/>
    <mergeCell ref="A24:C24"/>
    <mergeCell ref="E12:G12"/>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workbookViewId="0">
      <selection activeCell="A2" sqref="A2"/>
    </sheetView>
  </sheetViews>
  <sheetFormatPr defaultColWidth="8.7109375" defaultRowHeight="15" x14ac:dyDescent="0.25"/>
  <cols>
    <col min="1" max="1" width="26.7109375" customWidth="1"/>
    <col min="2" max="2" width="10.7109375" bestFit="1" customWidth="1"/>
    <col min="3" max="3" width="7.7109375" customWidth="1"/>
    <col min="4" max="4" width="9.140625" customWidth="1"/>
    <col min="5" max="5" width="25.140625" bestFit="1" customWidth="1"/>
    <col min="6" max="6" width="10.7109375" bestFit="1" customWidth="1"/>
    <col min="7" max="7" width="36.140625" customWidth="1"/>
  </cols>
  <sheetData>
    <row r="1" spans="1:11" s="7" customFormat="1" ht="21" x14ac:dyDescent="0.35">
      <c r="A1" s="226" t="s">
        <v>43</v>
      </c>
      <c r="B1" s="226"/>
      <c r="C1" s="226"/>
      <c r="D1" s="226"/>
      <c r="E1" s="226"/>
      <c r="F1" s="226"/>
    </row>
    <row r="2" spans="1:11" s="96" customFormat="1" ht="21" x14ac:dyDescent="0.35">
      <c r="A2" s="117" t="s">
        <v>245</v>
      </c>
      <c r="F2" s="113"/>
    </row>
    <row r="3" spans="1:11" s="96" customFormat="1" ht="39" customHeight="1" x14ac:dyDescent="0.35">
      <c r="A3" s="96" t="s">
        <v>246</v>
      </c>
      <c r="F3" s="113"/>
    </row>
    <row r="4" spans="1:11" ht="15.75" thickBot="1" x14ac:dyDescent="0.3"/>
    <row r="5" spans="1:11" ht="18" thickBot="1" x14ac:dyDescent="0.35">
      <c r="A5" s="227" t="s">
        <v>34</v>
      </c>
      <c r="B5" s="228"/>
      <c r="C5" s="229"/>
      <c r="E5" s="96"/>
      <c r="F5" s="96"/>
      <c r="G5" s="96"/>
    </row>
    <row r="6" spans="1:11" x14ac:dyDescent="0.25">
      <c r="A6" s="12" t="s">
        <v>0</v>
      </c>
      <c r="B6" s="4" t="s">
        <v>1</v>
      </c>
      <c r="C6" s="11" t="s">
        <v>2</v>
      </c>
      <c r="E6" s="96"/>
      <c r="F6" s="96"/>
      <c r="G6" s="96"/>
    </row>
    <row r="7" spans="1:11" x14ac:dyDescent="0.25">
      <c r="A7" s="9" t="s">
        <v>3</v>
      </c>
      <c r="B7" s="6">
        <v>5602454</v>
      </c>
      <c r="C7" s="5">
        <f>B7/$B$9</f>
        <v>0.9116641078026233</v>
      </c>
      <c r="E7" s="96"/>
      <c r="F7" s="96"/>
      <c r="G7" s="96"/>
    </row>
    <row r="8" spans="1:11" x14ac:dyDescent="0.25">
      <c r="A8" s="13" t="s">
        <v>308</v>
      </c>
      <c r="B8" s="14">
        <v>542851</v>
      </c>
      <c r="C8" s="15">
        <f>B8/$B$9</f>
        <v>8.8335892197376698E-2</v>
      </c>
      <c r="E8" s="96"/>
      <c r="F8" s="96"/>
      <c r="G8" s="96"/>
    </row>
    <row r="9" spans="1:11" ht="15.75" thickBot="1" x14ac:dyDescent="0.3">
      <c r="A9" s="10" t="s">
        <v>5</v>
      </c>
      <c r="B9" s="3">
        <f>SUM(B7:B8)</f>
        <v>6145305</v>
      </c>
      <c r="C9" s="2"/>
      <c r="E9" s="96"/>
      <c r="F9" s="96"/>
      <c r="G9" s="96"/>
    </row>
    <row r="10" spans="1:11" x14ac:dyDescent="0.25">
      <c r="A10" s="96" t="s">
        <v>244</v>
      </c>
    </row>
    <row r="11" spans="1:11" s="96" customFormat="1" ht="15.75" thickBot="1" x14ac:dyDescent="0.3">
      <c r="E11"/>
      <c r="F11"/>
      <c r="G11"/>
    </row>
    <row r="12" spans="1:11" ht="18" thickBot="1" x14ac:dyDescent="0.35">
      <c r="A12" s="227" t="s">
        <v>35</v>
      </c>
      <c r="B12" s="228"/>
      <c r="C12" s="229"/>
      <c r="E12" s="230" t="s">
        <v>259</v>
      </c>
      <c r="F12" s="231"/>
      <c r="G12" s="232"/>
      <c r="H12" s="1"/>
      <c r="I12" s="1"/>
      <c r="J12" s="1"/>
      <c r="K12" s="114"/>
    </row>
    <row r="13" spans="1:11" x14ac:dyDescent="0.25">
      <c r="A13" s="12" t="s">
        <v>6</v>
      </c>
      <c r="B13" s="4" t="s">
        <v>7</v>
      </c>
      <c r="C13" s="11" t="s">
        <v>2</v>
      </c>
      <c r="E13" s="12" t="s">
        <v>0</v>
      </c>
      <c r="F13" s="4" t="s">
        <v>1</v>
      </c>
      <c r="G13" s="11" t="s">
        <v>2</v>
      </c>
      <c r="H13" s="1"/>
      <c r="I13" s="1"/>
      <c r="J13" s="1"/>
      <c r="K13" s="114"/>
    </row>
    <row r="14" spans="1:11" x14ac:dyDescent="0.25">
      <c r="A14" s="9" t="s">
        <v>36</v>
      </c>
      <c r="B14" s="6">
        <v>628980</v>
      </c>
      <c r="C14" s="5">
        <f>B14/$B$21</f>
        <v>0.10235130721746113</v>
      </c>
      <c r="E14" s="98" t="s">
        <v>3</v>
      </c>
      <c r="F14" s="6">
        <v>510087</v>
      </c>
      <c r="G14" s="5">
        <v>0.81100000000000005</v>
      </c>
      <c r="H14" s="1"/>
      <c r="I14" s="1"/>
      <c r="J14" s="1"/>
      <c r="K14" s="114"/>
    </row>
    <row r="15" spans="1:11" s="1" customFormat="1" x14ac:dyDescent="0.25">
      <c r="A15" s="9" t="s">
        <v>37</v>
      </c>
      <c r="B15" s="6">
        <v>761062</v>
      </c>
      <c r="C15" s="5">
        <f t="shared" ref="C15:C20" si="0">B15/$B$21</f>
        <v>0.12384446337488537</v>
      </c>
      <c r="E15" s="13" t="s">
        <v>308</v>
      </c>
      <c r="F15" s="14">
        <v>118893</v>
      </c>
      <c r="G15" s="15">
        <v>0.189</v>
      </c>
      <c r="K15" s="114"/>
    </row>
    <row r="16" spans="1:11" s="1" customFormat="1" ht="15.75" thickBot="1" x14ac:dyDescent="0.3">
      <c r="A16" s="9" t="s">
        <v>38</v>
      </c>
      <c r="B16" s="6">
        <v>794965</v>
      </c>
      <c r="C16" s="5">
        <f t="shared" si="0"/>
        <v>0.12936135797979106</v>
      </c>
      <c r="E16" s="99" t="s">
        <v>5</v>
      </c>
      <c r="F16" s="3">
        <v>628980</v>
      </c>
      <c r="G16" s="115"/>
      <c r="H16"/>
      <c r="I16"/>
      <c r="J16"/>
      <c r="K16" s="114"/>
    </row>
    <row r="17" spans="1:11" s="1" customFormat="1" ht="15.75" thickBot="1" x14ac:dyDescent="0.3">
      <c r="A17" s="9" t="s">
        <v>39</v>
      </c>
      <c r="B17" s="6">
        <v>791653</v>
      </c>
      <c r="C17" s="5">
        <f t="shared" si="0"/>
        <v>0.12882240995361499</v>
      </c>
      <c r="E17" s="96"/>
      <c r="F17" s="96"/>
      <c r="G17" s="96"/>
      <c r="H17"/>
      <c r="I17"/>
      <c r="J17"/>
    </row>
    <row r="18" spans="1:11" s="1" customFormat="1" ht="18" customHeight="1" thickBot="1" x14ac:dyDescent="0.35">
      <c r="A18" s="9" t="s">
        <v>40</v>
      </c>
      <c r="B18" s="6">
        <v>709294</v>
      </c>
      <c r="C18" s="5">
        <f t="shared" si="0"/>
        <v>0.11542047140052447</v>
      </c>
      <c r="E18" s="230" t="s">
        <v>261</v>
      </c>
      <c r="F18" s="231"/>
      <c r="G18" s="232"/>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98" t="s">
        <v>3</v>
      </c>
      <c r="F20" s="6">
        <v>632054</v>
      </c>
      <c r="G20" s="5">
        <v>0.83</v>
      </c>
      <c r="H20"/>
      <c r="I20"/>
      <c r="J20"/>
    </row>
    <row r="21" spans="1:11" ht="15.75" thickBot="1" x14ac:dyDescent="0.3">
      <c r="A21" s="10" t="s">
        <v>5</v>
      </c>
      <c r="B21" s="3">
        <f>SUM(B14:B20)</f>
        <v>6145305</v>
      </c>
      <c r="C21" s="2"/>
      <c r="E21" s="13" t="s">
        <v>308</v>
      </c>
      <c r="F21" s="14">
        <v>129008</v>
      </c>
      <c r="G21" s="15">
        <v>0.17</v>
      </c>
    </row>
    <row r="22" spans="1:11" ht="15.75" thickBot="1" x14ac:dyDescent="0.3">
      <c r="A22" s="96" t="s">
        <v>244</v>
      </c>
      <c r="E22" s="99" t="s">
        <v>5</v>
      </c>
      <c r="F22" s="3">
        <v>761062</v>
      </c>
      <c r="G22" s="2"/>
    </row>
    <row r="23" spans="1:11" s="96" customFormat="1" ht="15.75" thickBot="1" x14ac:dyDescent="0.3">
      <c r="E23"/>
      <c r="F23"/>
      <c r="G23"/>
    </row>
    <row r="24" spans="1:11" ht="18" thickBot="1" x14ac:dyDescent="0.35">
      <c r="A24" s="227" t="s">
        <v>10</v>
      </c>
      <c r="B24" s="228"/>
      <c r="C24" s="229"/>
    </row>
    <row r="25" spans="1:11" x14ac:dyDescent="0.25">
      <c r="A25" s="12" t="s">
        <v>6</v>
      </c>
      <c r="B25" s="4" t="s">
        <v>7</v>
      </c>
      <c r="C25" s="11" t="s">
        <v>2</v>
      </c>
      <c r="K25" s="114"/>
    </row>
    <row r="26" spans="1:11" x14ac:dyDescent="0.25">
      <c r="A26" s="9" t="s">
        <v>36</v>
      </c>
      <c r="B26" s="6">
        <v>118893</v>
      </c>
      <c r="C26" s="5">
        <f>B26/$B$33</f>
        <v>0.21901589939044047</v>
      </c>
      <c r="E26" s="96"/>
      <c r="F26" s="96"/>
      <c r="G26" s="96"/>
      <c r="K26" s="114"/>
    </row>
    <row r="27" spans="1:11" x14ac:dyDescent="0.25">
      <c r="A27" s="9" t="s">
        <v>37</v>
      </c>
      <c r="B27" s="6">
        <v>129008</v>
      </c>
      <c r="C27" s="5">
        <f t="shared" ref="C27:C32" si="1">B27/$B$33</f>
        <v>0.23764900497558261</v>
      </c>
      <c r="K27" s="114"/>
    </row>
    <row r="28" spans="1:11" x14ac:dyDescent="0.25">
      <c r="A28" s="9" t="s">
        <v>38</v>
      </c>
      <c r="B28" s="6">
        <v>96915</v>
      </c>
      <c r="C28" s="5">
        <f t="shared" si="1"/>
        <v>0.17852965178290175</v>
      </c>
      <c r="K28" s="114"/>
    </row>
    <row r="29" spans="1:11" x14ac:dyDescent="0.25">
      <c r="A29" s="9" t="s">
        <v>39</v>
      </c>
      <c r="B29" s="6">
        <v>66437</v>
      </c>
      <c r="C29" s="5">
        <f t="shared" si="1"/>
        <v>0.12238533225507552</v>
      </c>
      <c r="K29" s="114"/>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223" t="s">
        <v>41</v>
      </c>
      <c r="B35" s="224"/>
      <c r="C35" s="225"/>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227" t="s">
        <v>11</v>
      </c>
      <c r="B41" s="228"/>
      <c r="C41" s="229"/>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223" t="s">
        <v>42</v>
      </c>
      <c r="B66" s="224"/>
      <c r="C66" s="225"/>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92</v>
      </c>
      <c r="B85" s="6">
        <v>1269</v>
      </c>
      <c r="C85" s="5">
        <f t="shared" si="3"/>
        <v>5.1189789472410353E-3</v>
      </c>
    </row>
    <row r="86" spans="1:3" x14ac:dyDescent="0.25">
      <c r="A86" s="9" t="s">
        <v>66</v>
      </c>
      <c r="B86" s="6">
        <v>889</v>
      </c>
      <c r="C86" s="5">
        <f t="shared" si="3"/>
        <v>3.586108970919843E-3</v>
      </c>
    </row>
    <row r="87" spans="1:3" x14ac:dyDescent="0.25">
      <c r="A87" s="9" t="s">
        <v>91</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227" t="s">
        <v>44</v>
      </c>
      <c r="B91" s="228"/>
      <c r="C91" s="229"/>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223" t="s">
        <v>53</v>
      </c>
      <c r="B102" s="224"/>
      <c r="C102" s="225"/>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96" customFormat="1" x14ac:dyDescent="0.25">
      <c r="A112" s="116"/>
      <c r="B112" s="6"/>
      <c r="C112" s="116"/>
    </row>
    <row r="113" spans="1:32" s="96" customFormat="1" x14ac:dyDescent="0.25">
      <c r="A113" s="118" t="s">
        <v>247</v>
      </c>
      <c r="B113" s="119"/>
      <c r="C113" s="120"/>
      <c r="E113"/>
      <c r="F113"/>
      <c r="G113"/>
    </row>
    <row r="114" spans="1:32" s="96" customFormat="1" x14ac:dyDescent="0.25">
      <c r="A114" s="121" t="s">
        <v>248</v>
      </c>
      <c r="B114" s="119"/>
      <c r="C114" s="120"/>
      <c r="E114"/>
      <c r="F114"/>
      <c r="G114"/>
    </row>
    <row r="115" spans="1:32" s="96" customFormat="1" x14ac:dyDescent="0.25">
      <c r="A115" s="121" t="s">
        <v>249</v>
      </c>
      <c r="B115" s="119"/>
      <c r="C115" s="120"/>
      <c r="E115"/>
      <c r="F115"/>
      <c r="G115"/>
    </row>
    <row r="116" spans="1:32" ht="15.75" thickBot="1" x14ac:dyDescent="0.3">
      <c r="A116" s="96"/>
      <c r="B116" s="96"/>
      <c r="C116" s="96"/>
      <c r="D116" s="96"/>
      <c r="H116" s="96"/>
      <c r="I116" s="96"/>
      <c r="J116" s="96"/>
      <c r="K116" s="96"/>
    </row>
    <row r="117" spans="1:32" ht="18" thickBot="1" x14ac:dyDescent="0.35">
      <c r="A117" s="227" t="s">
        <v>237</v>
      </c>
      <c r="B117" s="228"/>
      <c r="C117" s="229"/>
      <c r="D117" s="96"/>
      <c r="H117" s="96"/>
      <c r="I117" s="96"/>
      <c r="J117" s="96"/>
      <c r="K117" s="96"/>
    </row>
    <row r="118" spans="1:32" x14ac:dyDescent="0.25">
      <c r="A118" s="12" t="s">
        <v>54</v>
      </c>
      <c r="B118" s="4" t="s">
        <v>1</v>
      </c>
      <c r="C118" s="11" t="s">
        <v>2</v>
      </c>
      <c r="D118" s="96"/>
      <c r="E118" s="96"/>
      <c r="F118" s="96"/>
      <c r="G118" s="96"/>
      <c r="H118" s="96"/>
      <c r="I118" s="96"/>
      <c r="J118" s="118"/>
      <c r="K118" s="119"/>
      <c r="L118" s="120"/>
      <c r="M118" s="96"/>
      <c r="N118" s="96"/>
      <c r="O118" s="96"/>
      <c r="P118" s="96"/>
      <c r="Q118" s="96"/>
      <c r="R118" s="96"/>
      <c r="S118" s="96"/>
      <c r="T118" s="96"/>
      <c r="U118" s="96"/>
      <c r="V118" s="96"/>
      <c r="W118" s="96"/>
      <c r="X118" s="96"/>
      <c r="Y118" s="96"/>
      <c r="Z118" s="96"/>
      <c r="AA118" s="96"/>
      <c r="AB118" s="96"/>
      <c r="AC118" s="96"/>
      <c r="AD118" s="96"/>
      <c r="AE118" s="96"/>
      <c r="AF118" s="96"/>
    </row>
    <row r="119" spans="1:32" x14ac:dyDescent="0.25">
      <c r="A119" s="9" t="s">
        <v>55</v>
      </c>
      <c r="B119" s="6">
        <v>2377148</v>
      </c>
      <c r="C119" s="5">
        <f>B119/$B$121</f>
        <v>0.94241329207641122</v>
      </c>
      <c r="E119" s="96"/>
      <c r="F119" s="96"/>
      <c r="G119" s="96"/>
      <c r="J119" s="121"/>
      <c r="K119" s="119"/>
      <c r="L119" s="120"/>
      <c r="M119" s="96"/>
      <c r="N119" s="96"/>
      <c r="O119" s="96"/>
      <c r="P119" s="96"/>
      <c r="Q119" s="96"/>
      <c r="R119" s="96"/>
      <c r="S119" s="96"/>
      <c r="T119" s="96"/>
      <c r="U119" s="96"/>
      <c r="V119" s="96"/>
      <c r="W119" s="96"/>
      <c r="X119" s="96"/>
      <c r="Y119" s="96"/>
      <c r="Z119" s="96"/>
      <c r="AA119" s="96"/>
      <c r="AB119" s="96"/>
      <c r="AC119" s="96"/>
      <c r="AD119" s="96"/>
      <c r="AE119" s="96"/>
      <c r="AF119" s="96"/>
    </row>
    <row r="120" spans="1:32" x14ac:dyDescent="0.25">
      <c r="A120" s="13" t="s">
        <v>58</v>
      </c>
      <c r="B120" s="14">
        <v>145257</v>
      </c>
      <c r="C120" s="15">
        <f>B120/$B$121</f>
        <v>5.7586707923588797E-2</v>
      </c>
      <c r="E120" s="96"/>
      <c r="F120" s="96"/>
      <c r="G120" s="96"/>
      <c r="J120" s="121"/>
      <c r="K120" s="119"/>
      <c r="L120" s="120"/>
      <c r="M120" s="96"/>
      <c r="N120" s="96"/>
      <c r="O120" s="96"/>
      <c r="P120" s="96"/>
      <c r="Q120" s="96"/>
      <c r="R120" s="96"/>
      <c r="S120" s="96"/>
      <c r="T120" s="96"/>
      <c r="U120" s="96"/>
      <c r="V120" s="96"/>
      <c r="W120" s="96"/>
      <c r="X120" s="96"/>
      <c r="Y120" s="96"/>
      <c r="Z120" s="96"/>
      <c r="AA120" s="96"/>
      <c r="AB120" s="96"/>
      <c r="AC120" s="96"/>
      <c r="AD120" s="96"/>
      <c r="AE120" s="96"/>
      <c r="AF120" s="96"/>
    </row>
    <row r="121" spans="1:32" ht="15.75" thickBot="1" x14ac:dyDescent="0.3">
      <c r="A121" s="10" t="s">
        <v>5</v>
      </c>
      <c r="B121" s="3">
        <f>SUM(B119:B120)</f>
        <v>2522405</v>
      </c>
      <c r="C121" s="2"/>
      <c r="E121" s="96"/>
      <c r="F121" s="96"/>
      <c r="G121" s="96"/>
      <c r="J121" s="96"/>
      <c r="K121" s="96"/>
    </row>
    <row r="122" spans="1:32" ht="15.75" thickBot="1" x14ac:dyDescent="0.3">
      <c r="E122" s="96"/>
      <c r="F122" s="96"/>
      <c r="G122" s="96"/>
    </row>
    <row r="123" spans="1:32" ht="34.5" customHeight="1" thickBot="1" x14ac:dyDescent="0.35">
      <c r="A123" s="223" t="s">
        <v>56</v>
      </c>
      <c r="B123" s="224"/>
      <c r="C123" s="225"/>
      <c r="E123" s="96"/>
      <c r="F123" s="96"/>
      <c r="G123" s="96"/>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122" t="s">
        <v>250</v>
      </c>
      <c r="B132" s="96"/>
      <c r="C132" s="96"/>
      <c r="D132" s="96"/>
      <c r="H132" s="96"/>
      <c r="I132" s="96"/>
      <c r="J132" s="96"/>
      <c r="K132" s="96"/>
      <c r="L132" s="96"/>
      <c r="M132" s="96"/>
      <c r="N132" s="96"/>
    </row>
    <row r="133" spans="1:14" ht="15.75" thickBot="1" x14ac:dyDescent="0.3"/>
    <row r="134" spans="1:14" ht="18" thickBot="1" x14ac:dyDescent="0.35">
      <c r="A134" s="223" t="s">
        <v>57</v>
      </c>
      <c r="B134" s="224"/>
      <c r="C134" s="225"/>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96"/>
      <c r="F137" s="96"/>
      <c r="G137" s="96"/>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223" t="s">
        <v>59</v>
      </c>
      <c r="B144" s="224"/>
      <c r="C144" s="225"/>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223" t="s">
        <v>60</v>
      </c>
      <c r="B150" s="224"/>
      <c r="C150" s="225"/>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238</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123" t="s">
        <v>251</v>
      </c>
      <c r="B174" s="96"/>
      <c r="C174" s="96"/>
    </row>
    <row r="175" spans="1:7" s="96" customFormat="1" ht="15.75" thickBot="1" x14ac:dyDescent="0.3">
      <c r="A175" s="124"/>
      <c r="E175"/>
      <c r="F175"/>
      <c r="G175"/>
    </row>
    <row r="176" spans="1:7" ht="36" customHeight="1" thickBot="1" x14ac:dyDescent="0.35">
      <c r="A176" s="223" t="s">
        <v>61</v>
      </c>
      <c r="B176" s="224"/>
      <c r="C176" s="225"/>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96"/>
      <c r="F180" s="96"/>
      <c r="G180" s="96"/>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238</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165</v>
      </c>
      <c r="B195" s="6">
        <v>242</v>
      </c>
      <c r="C195" s="5">
        <f t="shared" si="9"/>
        <v>5.1015030461454142E-3</v>
      </c>
    </row>
    <row r="196" spans="1:3" x14ac:dyDescent="0.25">
      <c r="A196" s="9" t="s">
        <v>89</v>
      </c>
      <c r="B196" s="6">
        <v>223</v>
      </c>
      <c r="C196" s="5">
        <f t="shared" si="9"/>
        <v>4.7009718152496993E-3</v>
      </c>
    </row>
    <row r="197" spans="1:3" x14ac:dyDescent="0.25">
      <c r="A197" s="9" t="s">
        <v>112</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125" t="s">
        <v>251</v>
      </c>
      <c r="B200" s="96"/>
      <c r="C200" s="96"/>
    </row>
    <row r="202" spans="1:3" x14ac:dyDescent="0.25">
      <c r="A202" s="96" t="s">
        <v>252</v>
      </c>
    </row>
  </sheetData>
  <mergeCells count="17">
    <mergeCell ref="A66:C66"/>
    <mergeCell ref="A1:F1"/>
    <mergeCell ref="A91:C91"/>
    <mergeCell ref="A102:C102"/>
    <mergeCell ref="A117:C117"/>
    <mergeCell ref="A12:C12"/>
    <mergeCell ref="A5:C5"/>
    <mergeCell ref="A24:C24"/>
    <mergeCell ref="A35:C35"/>
    <mergeCell ref="A41:C41"/>
    <mergeCell ref="E12:G12"/>
    <mergeCell ref="E18:G18"/>
    <mergeCell ref="A123:C123"/>
    <mergeCell ref="A134:C134"/>
    <mergeCell ref="A144:C144"/>
    <mergeCell ref="A150:C150"/>
    <mergeCell ref="A176:C176"/>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workbookViewId="0">
      <selection activeCell="A56" sqref="A56:C69"/>
    </sheetView>
  </sheetViews>
  <sheetFormatPr defaultColWidth="9.140625" defaultRowHeight="15" x14ac:dyDescent="0.25"/>
  <cols>
    <col min="1" max="1" width="26.7109375" style="95" customWidth="1"/>
    <col min="2" max="2" width="10.7109375" style="95" bestFit="1" customWidth="1"/>
    <col min="3" max="3" width="7.7109375" style="95" customWidth="1"/>
    <col min="4" max="4" width="9.140625" style="95"/>
    <col min="5" max="5" width="33.7109375" style="95" bestFit="1" customWidth="1"/>
    <col min="6" max="6" width="18.42578125" style="95" bestFit="1" customWidth="1"/>
    <col min="7" max="7" width="14.7109375" style="95" customWidth="1"/>
    <col min="8" max="8" width="9.140625" style="95"/>
    <col min="9" max="9" width="11.7109375" style="95" bestFit="1" customWidth="1"/>
    <col min="10" max="16384" width="9.140625" style="95"/>
  </cols>
  <sheetData>
    <row r="1" spans="1:10" ht="21" x14ac:dyDescent="0.35">
      <c r="A1" s="226" t="s">
        <v>217</v>
      </c>
      <c r="B1" s="226"/>
      <c r="C1" s="226"/>
      <c r="D1" s="226"/>
      <c r="E1" s="226"/>
      <c r="F1" s="226"/>
    </row>
    <row r="2" spans="1:10" s="96" customFormat="1" ht="21" x14ac:dyDescent="0.35">
      <c r="A2" s="117" t="s">
        <v>245</v>
      </c>
      <c r="F2" s="134"/>
    </row>
    <row r="3" spans="1:10" s="96" customFormat="1" ht="21" x14ac:dyDescent="0.35">
      <c r="A3" s="96" t="s">
        <v>246</v>
      </c>
      <c r="F3" s="134"/>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213</v>
      </c>
      <c r="J6" s="100"/>
    </row>
    <row r="7" spans="1:10" x14ac:dyDescent="0.25">
      <c r="A7" s="98" t="s">
        <v>3</v>
      </c>
      <c r="B7" s="6">
        <v>97091</v>
      </c>
      <c r="C7" s="5">
        <f>B7/$B$9</f>
        <v>0.86665952565853488</v>
      </c>
      <c r="I7" s="98" t="s">
        <v>214</v>
      </c>
      <c r="J7" s="100"/>
    </row>
    <row r="8" spans="1:10" x14ac:dyDescent="0.25">
      <c r="A8" s="13" t="s">
        <v>4</v>
      </c>
      <c r="B8" s="14">
        <v>14938</v>
      </c>
      <c r="C8" s="15">
        <f>B8/$B$9</f>
        <v>0.13334047434146515</v>
      </c>
      <c r="I8" s="98" t="s">
        <v>215</v>
      </c>
      <c r="J8" s="100"/>
    </row>
    <row r="9" spans="1:10" ht="15.75" thickBot="1" x14ac:dyDescent="0.3">
      <c r="A9" s="99" t="s">
        <v>5</v>
      </c>
      <c r="B9" s="3">
        <f>SUM(B7:B8)</f>
        <v>112029</v>
      </c>
      <c r="C9" s="2"/>
      <c r="I9" s="98"/>
      <c r="J9" s="100"/>
    </row>
    <row r="10" spans="1:10" x14ac:dyDescent="0.25">
      <c r="A10" s="96" t="s">
        <v>279</v>
      </c>
      <c r="B10" s="137"/>
      <c r="C10" s="137"/>
      <c r="D10" s="96"/>
      <c r="I10" s="98"/>
      <c r="J10" s="100"/>
    </row>
    <row r="11" spans="1:10" ht="15.75" thickBot="1" x14ac:dyDescent="0.3">
      <c r="I11" s="98"/>
      <c r="J11" s="100"/>
    </row>
    <row r="12" spans="1:10" ht="18" thickBot="1" x14ac:dyDescent="0.35">
      <c r="A12" s="227" t="s">
        <v>35</v>
      </c>
      <c r="B12" s="228"/>
      <c r="C12" s="229"/>
      <c r="E12" s="264" t="s">
        <v>262</v>
      </c>
      <c r="F12" s="265"/>
      <c r="G12" s="266"/>
      <c r="I12" s="98"/>
      <c r="J12" s="100"/>
    </row>
    <row r="13" spans="1:10" x14ac:dyDescent="0.25">
      <c r="A13" s="12" t="s">
        <v>6</v>
      </c>
      <c r="B13" s="4" t="s">
        <v>7</v>
      </c>
      <c r="C13" s="11" t="s">
        <v>2</v>
      </c>
      <c r="E13" s="12" t="s">
        <v>0</v>
      </c>
      <c r="F13" s="4" t="s">
        <v>1</v>
      </c>
      <c r="G13" s="11" t="s">
        <v>2</v>
      </c>
      <c r="I13" s="98"/>
      <c r="J13" s="100"/>
    </row>
    <row r="14" spans="1:10" x14ac:dyDescent="0.25">
      <c r="A14" s="98" t="s">
        <v>36</v>
      </c>
      <c r="B14" s="6">
        <v>9868</v>
      </c>
      <c r="C14" s="5">
        <f>B14/$B$21</f>
        <v>8.8084335306036834E-2</v>
      </c>
      <c r="E14" s="98" t="s">
        <v>3</v>
      </c>
      <c r="F14" s="6">
        <v>7631</v>
      </c>
      <c r="G14" s="5">
        <v>0.77300000000000002</v>
      </c>
      <c r="I14" s="98"/>
      <c r="J14" s="100"/>
    </row>
    <row r="15" spans="1:10" x14ac:dyDescent="0.25">
      <c r="A15" s="98" t="s">
        <v>37</v>
      </c>
      <c r="B15" s="6">
        <v>13826</v>
      </c>
      <c r="C15" s="5">
        <f t="shared" ref="C15:C20" si="0">B15/$B$21</f>
        <v>0.12341447303823118</v>
      </c>
      <c r="E15" s="13" t="s">
        <v>4</v>
      </c>
      <c r="F15" s="14">
        <v>2237</v>
      </c>
      <c r="G15" s="15">
        <v>0.22700000000000001</v>
      </c>
      <c r="I15" s="98"/>
      <c r="J15" s="100"/>
    </row>
    <row r="16" spans="1:10" ht="15.75" thickBot="1" x14ac:dyDescent="0.3">
      <c r="A16" s="98" t="s">
        <v>38</v>
      </c>
      <c r="B16" s="6">
        <v>14781</v>
      </c>
      <c r="C16" s="5">
        <f t="shared" si="0"/>
        <v>0.1319390514955949</v>
      </c>
      <c r="E16" s="99" t="s">
        <v>5</v>
      </c>
      <c r="F16" s="3">
        <v>9868</v>
      </c>
      <c r="G16" s="115"/>
      <c r="I16" s="98"/>
      <c r="J16" s="100"/>
    </row>
    <row r="17" spans="1:10" ht="15.75" thickBot="1" x14ac:dyDescent="0.3">
      <c r="A17" s="98" t="s">
        <v>39</v>
      </c>
      <c r="B17" s="6">
        <v>14507</v>
      </c>
      <c r="C17" s="5">
        <f t="shared" si="0"/>
        <v>0.12949325621044552</v>
      </c>
      <c r="E17" s="96"/>
      <c r="F17" s="96"/>
      <c r="G17" s="96"/>
      <c r="I17" s="98"/>
      <c r="J17" s="100"/>
    </row>
    <row r="18" spans="1:10" ht="18" thickBot="1" x14ac:dyDescent="0.35">
      <c r="A18" s="98" t="s">
        <v>40</v>
      </c>
      <c r="B18" s="6">
        <v>13448</v>
      </c>
      <c r="C18" s="5">
        <f t="shared" si="0"/>
        <v>0.12004034669594479</v>
      </c>
      <c r="E18" s="227" t="s">
        <v>260</v>
      </c>
      <c r="F18" s="228"/>
      <c r="G18" s="229"/>
      <c r="I18" s="98"/>
      <c r="J18" s="100"/>
    </row>
    <row r="19" spans="1:10" x14ac:dyDescent="0.25">
      <c r="A19" s="98" t="s">
        <v>8</v>
      </c>
      <c r="B19" s="6">
        <v>43306</v>
      </c>
      <c r="C19" s="5">
        <f t="shared" si="0"/>
        <v>0.38656062269590907</v>
      </c>
      <c r="E19" s="12" t="s">
        <v>0</v>
      </c>
      <c r="F19" s="4" t="s">
        <v>1</v>
      </c>
      <c r="G19" s="11" t="s">
        <v>2</v>
      </c>
      <c r="I19" s="98"/>
      <c r="J19" s="100"/>
    </row>
    <row r="20" spans="1:10" x14ac:dyDescent="0.25">
      <c r="A20" s="13" t="s">
        <v>9</v>
      </c>
      <c r="B20" s="14">
        <v>2293</v>
      </c>
      <c r="C20" s="15">
        <f t="shared" si="0"/>
        <v>2.0467914557837703E-2</v>
      </c>
      <c r="E20" s="98" t="s">
        <v>3</v>
      </c>
      <c r="F20" s="6">
        <v>10458</v>
      </c>
      <c r="G20" s="5">
        <v>0.75600000000000001</v>
      </c>
      <c r="I20" s="98"/>
      <c r="J20" s="100"/>
    </row>
    <row r="21" spans="1:10" ht="15.75" thickBot="1" x14ac:dyDescent="0.3">
      <c r="A21" s="99" t="s">
        <v>5</v>
      </c>
      <c r="B21" s="3">
        <f>SUM(B14:B20)</f>
        <v>112029</v>
      </c>
      <c r="C21" s="2"/>
      <c r="E21" s="13" t="s">
        <v>4</v>
      </c>
      <c r="F21" s="14">
        <v>3368</v>
      </c>
      <c r="G21" s="15">
        <v>0.24399999999999999</v>
      </c>
      <c r="I21" s="98"/>
      <c r="J21" s="100"/>
    </row>
    <row r="22" spans="1:10" ht="15.75" thickBot="1" x14ac:dyDescent="0.3">
      <c r="A22" s="96" t="s">
        <v>279</v>
      </c>
      <c r="B22" s="96"/>
      <c r="C22" s="96"/>
      <c r="D22" s="96"/>
      <c r="E22" s="99" t="s">
        <v>5</v>
      </c>
      <c r="F22" s="3">
        <v>13826</v>
      </c>
      <c r="G22" s="2"/>
      <c r="I22" s="98"/>
      <c r="J22" s="100"/>
    </row>
    <row r="23" spans="1:10" ht="15.75" thickBot="1" x14ac:dyDescent="0.3">
      <c r="I23" s="98"/>
      <c r="J23" s="100"/>
    </row>
    <row r="24" spans="1:10" ht="18" thickBot="1" x14ac:dyDescent="0.35">
      <c r="A24" s="267" t="s">
        <v>10</v>
      </c>
      <c r="B24" s="268"/>
      <c r="C24" s="269"/>
      <c r="I24" s="98"/>
      <c r="J24" s="100"/>
    </row>
    <row r="25" spans="1:10" ht="18" thickBot="1" x14ac:dyDescent="0.35">
      <c r="A25" s="101" t="s">
        <v>6</v>
      </c>
      <c r="B25" s="102" t="s">
        <v>7</v>
      </c>
      <c r="C25" s="103" t="s">
        <v>2</v>
      </c>
      <c r="E25" s="227" t="s">
        <v>44</v>
      </c>
      <c r="F25" s="228"/>
      <c r="G25" s="229"/>
    </row>
    <row r="26" spans="1:10" x14ac:dyDescent="0.25">
      <c r="A26" s="104" t="s">
        <v>36</v>
      </c>
      <c r="B26" s="105">
        <v>2237</v>
      </c>
      <c r="C26" s="106">
        <f>B26/$B$33</f>
        <v>0.14975230954612398</v>
      </c>
      <c r="E26" s="12" t="s">
        <v>45</v>
      </c>
      <c r="F26" s="4" t="s">
        <v>7</v>
      </c>
      <c r="G26" s="11" t="s">
        <v>2</v>
      </c>
    </row>
    <row r="27" spans="1:10" x14ac:dyDescent="0.25">
      <c r="A27" s="104" t="s">
        <v>37</v>
      </c>
      <c r="B27" s="105">
        <v>3368</v>
      </c>
      <c r="C27" s="106">
        <f t="shared" ref="C27:C32" si="1">B27/$B$33</f>
        <v>0.22546525639309145</v>
      </c>
      <c r="E27" s="98" t="s">
        <v>46</v>
      </c>
      <c r="F27" s="6">
        <v>927</v>
      </c>
      <c r="G27" s="5">
        <f t="shared" ref="G27:G33" si="2">F27/$F$34</f>
        <v>6.2056500200830096E-2</v>
      </c>
    </row>
    <row r="28" spans="1:10" x14ac:dyDescent="0.25">
      <c r="A28" s="104" t="s">
        <v>38</v>
      </c>
      <c r="B28" s="105">
        <v>2561</v>
      </c>
      <c r="C28" s="106">
        <f t="shared" si="1"/>
        <v>0.17144196010175392</v>
      </c>
      <c r="E28" s="98" t="s">
        <v>47</v>
      </c>
      <c r="F28" s="6">
        <v>998</v>
      </c>
      <c r="G28" s="5">
        <f t="shared" si="2"/>
        <v>6.6809479180613196E-2</v>
      </c>
    </row>
    <row r="29" spans="1:10" x14ac:dyDescent="0.25">
      <c r="A29" s="104" t="s">
        <v>39</v>
      </c>
      <c r="B29" s="105">
        <v>2161</v>
      </c>
      <c r="C29" s="106">
        <f t="shared" si="1"/>
        <v>0.14466461373677869</v>
      </c>
      <c r="E29" s="98" t="s">
        <v>48</v>
      </c>
      <c r="F29" s="6">
        <v>2431</v>
      </c>
      <c r="G29" s="5">
        <f t="shared" si="2"/>
        <v>0.16273932253313697</v>
      </c>
    </row>
    <row r="30" spans="1:10" x14ac:dyDescent="0.25">
      <c r="A30" s="104" t="s">
        <v>40</v>
      </c>
      <c r="B30" s="105">
        <v>1439</v>
      </c>
      <c r="C30" s="106">
        <f t="shared" si="1"/>
        <v>9.6331503547998396E-2</v>
      </c>
      <c r="E30" s="98" t="s">
        <v>49</v>
      </c>
      <c r="F30" s="6">
        <v>2419</v>
      </c>
      <c r="G30" s="5">
        <f t="shared" si="2"/>
        <v>0.1619360021421877</v>
      </c>
    </row>
    <row r="31" spans="1:10" x14ac:dyDescent="0.25">
      <c r="A31" s="104" t="s">
        <v>8</v>
      </c>
      <c r="B31" s="105">
        <v>3064</v>
      </c>
      <c r="C31" s="106">
        <f t="shared" si="1"/>
        <v>0.20511447315571027</v>
      </c>
      <c r="E31" s="98" t="s">
        <v>50</v>
      </c>
      <c r="F31" s="6">
        <v>3242</v>
      </c>
      <c r="G31" s="5">
        <f t="shared" si="2"/>
        <v>0.21703039228812424</v>
      </c>
    </row>
    <row r="32" spans="1:10" x14ac:dyDescent="0.25">
      <c r="A32" s="107" t="s">
        <v>9</v>
      </c>
      <c r="B32" s="108">
        <v>108</v>
      </c>
      <c r="C32" s="109">
        <f t="shared" si="1"/>
        <v>7.2298835185433128E-3</v>
      </c>
      <c r="E32" s="98" t="s">
        <v>51</v>
      </c>
      <c r="F32" s="6">
        <v>2284</v>
      </c>
      <c r="G32" s="5">
        <f t="shared" si="2"/>
        <v>0.15289864774400858</v>
      </c>
    </row>
    <row r="33" spans="1:18" ht="15.75" thickBot="1" x14ac:dyDescent="0.3">
      <c r="A33" s="110" t="s">
        <v>5</v>
      </c>
      <c r="B33" s="111">
        <f>SUM(B26:B32)</f>
        <v>14938</v>
      </c>
      <c r="C33" s="112"/>
      <c r="E33" s="13" t="s">
        <v>52</v>
      </c>
      <c r="F33" s="14">
        <v>2637</v>
      </c>
      <c r="G33" s="15">
        <f t="shared" si="2"/>
        <v>0.1765296559110992</v>
      </c>
    </row>
    <row r="34" spans="1:18" ht="15.75" thickBot="1" x14ac:dyDescent="0.3">
      <c r="E34" s="99" t="s">
        <v>5</v>
      </c>
      <c r="F34" s="3">
        <f>SUM(F27:F33)</f>
        <v>14938</v>
      </c>
      <c r="G34" s="2"/>
    </row>
    <row r="35" spans="1:18" ht="18" thickBot="1" x14ac:dyDescent="0.35">
      <c r="A35" s="223" t="s">
        <v>41</v>
      </c>
      <c r="B35" s="224"/>
      <c r="C35" s="225"/>
    </row>
    <row r="36" spans="1:18" ht="18" thickBot="1" x14ac:dyDescent="0.35">
      <c r="A36" s="12" t="s">
        <v>6</v>
      </c>
      <c r="B36" s="4" t="s">
        <v>7</v>
      </c>
      <c r="C36" s="11" t="s">
        <v>2</v>
      </c>
      <c r="E36" s="223" t="s">
        <v>53</v>
      </c>
      <c r="F36" s="224"/>
      <c r="G36" s="225"/>
    </row>
    <row r="37" spans="1:18" x14ac:dyDescent="0.25">
      <c r="A37" s="98" t="s">
        <v>36</v>
      </c>
      <c r="B37" s="6">
        <f>B26</f>
        <v>2237</v>
      </c>
      <c r="C37" s="5">
        <f>B37/$B$39</f>
        <v>0.3991079393398751</v>
      </c>
      <c r="E37" s="12" t="s">
        <v>45</v>
      </c>
      <c r="F37" s="4" t="s">
        <v>7</v>
      </c>
      <c r="G37" s="11" t="s">
        <v>2</v>
      </c>
    </row>
    <row r="38" spans="1:18" x14ac:dyDescent="0.25">
      <c r="A38" s="13" t="s">
        <v>37</v>
      </c>
      <c r="B38" s="14">
        <f>B27</f>
        <v>3368</v>
      </c>
      <c r="C38" s="15">
        <f>B38/$B$39</f>
        <v>0.6008920606601249</v>
      </c>
      <c r="E38" s="98" t="s">
        <v>46</v>
      </c>
      <c r="F38" s="6">
        <v>216</v>
      </c>
      <c r="G38" s="5">
        <f t="shared" ref="G38:G44" si="3">F38/$F$45</f>
        <v>3.853702051739518E-2</v>
      </c>
    </row>
    <row r="39" spans="1:18" ht="15.75" thickBot="1" x14ac:dyDescent="0.3">
      <c r="A39" s="99" t="s">
        <v>5</v>
      </c>
      <c r="B39" s="3">
        <f>SUM(B37:B38)</f>
        <v>5605</v>
      </c>
      <c r="C39" s="2"/>
      <c r="E39" s="98" t="s">
        <v>47</v>
      </c>
      <c r="F39" s="6">
        <v>518</v>
      </c>
      <c r="G39" s="5">
        <f t="shared" si="3"/>
        <v>9.2417484388938445E-2</v>
      </c>
    </row>
    <row r="40" spans="1:18" ht="15.75" thickBot="1" x14ac:dyDescent="0.3">
      <c r="E40" s="98" t="s">
        <v>48</v>
      </c>
      <c r="F40" s="6">
        <v>919</v>
      </c>
      <c r="G40" s="5">
        <f t="shared" si="3"/>
        <v>0.1639607493309545</v>
      </c>
    </row>
    <row r="41" spans="1:18" ht="18" thickBot="1" x14ac:dyDescent="0.35">
      <c r="A41" s="227" t="s">
        <v>11</v>
      </c>
      <c r="B41" s="228"/>
      <c r="C41" s="229"/>
      <c r="E41" s="98" t="s">
        <v>49</v>
      </c>
      <c r="F41" s="6">
        <v>833</v>
      </c>
      <c r="G41" s="5">
        <f t="shared" si="3"/>
        <v>0.14861730597680642</v>
      </c>
    </row>
    <row r="42" spans="1:18" x14ac:dyDescent="0.25">
      <c r="A42" s="12" t="s">
        <v>12</v>
      </c>
      <c r="B42" s="4" t="s">
        <v>1</v>
      </c>
      <c r="C42" s="11" t="s">
        <v>2</v>
      </c>
      <c r="E42" s="98" t="s">
        <v>50</v>
      </c>
      <c r="F42" s="6">
        <v>1062</v>
      </c>
      <c r="G42" s="5">
        <f t="shared" si="3"/>
        <v>0.18947368421052632</v>
      </c>
    </row>
    <row r="43" spans="1:18" x14ac:dyDescent="0.25">
      <c r="A43" s="18" t="s">
        <v>15</v>
      </c>
      <c r="B43" s="6">
        <v>5115</v>
      </c>
      <c r="C43" s="5">
        <f t="shared" ref="C43:C53" si="4">B43/$B$54</f>
        <v>0.34241531664212077</v>
      </c>
      <c r="E43" s="98" t="s">
        <v>51</v>
      </c>
      <c r="F43" s="6">
        <v>703</v>
      </c>
      <c r="G43" s="5">
        <f t="shared" si="3"/>
        <v>0.12542372881355932</v>
      </c>
    </row>
    <row r="44" spans="1:18" x14ac:dyDescent="0.25">
      <c r="A44" s="18" t="s">
        <v>22</v>
      </c>
      <c r="B44" s="6">
        <v>2752</v>
      </c>
      <c r="C44" s="5">
        <f t="shared" si="4"/>
        <v>0.18422814299102958</v>
      </c>
      <c r="E44" s="13" t="s">
        <v>52</v>
      </c>
      <c r="F44" s="14">
        <v>1354</v>
      </c>
      <c r="G44" s="15">
        <f t="shared" si="3"/>
        <v>0.24157002676181979</v>
      </c>
    </row>
    <row r="45" spans="1:18" ht="15.75" thickBot="1" x14ac:dyDescent="0.3">
      <c r="A45" s="18" t="s">
        <v>17</v>
      </c>
      <c r="B45" s="6">
        <v>1620</v>
      </c>
      <c r="C45" s="5">
        <f t="shared" si="4"/>
        <v>0.10844825277814968</v>
      </c>
      <c r="E45" s="99" t="s">
        <v>5</v>
      </c>
      <c r="F45" s="3">
        <f>SUM(F38:F44)</f>
        <v>5605</v>
      </c>
      <c r="G45" s="2"/>
      <c r="I45" s="96"/>
      <c r="J45" s="96"/>
      <c r="K45" s="96"/>
    </row>
    <row r="46" spans="1:18" x14ac:dyDescent="0.25">
      <c r="A46" s="18" t="s">
        <v>14</v>
      </c>
      <c r="B46" s="6">
        <v>715</v>
      </c>
      <c r="C46" s="5">
        <f t="shared" si="4"/>
        <v>4.7864506627393229E-2</v>
      </c>
      <c r="E46" s="118" t="s">
        <v>247</v>
      </c>
      <c r="F46" s="119"/>
      <c r="G46" s="120"/>
      <c r="H46" s="96"/>
      <c r="I46" s="96"/>
      <c r="J46" s="96"/>
      <c r="K46" s="96"/>
      <c r="L46" s="96"/>
      <c r="M46" s="96"/>
      <c r="N46" s="96"/>
      <c r="O46" s="96"/>
      <c r="P46" s="96"/>
      <c r="Q46" s="96"/>
      <c r="R46" s="96"/>
    </row>
    <row r="47" spans="1:18" x14ac:dyDescent="0.25">
      <c r="A47" s="18" t="s">
        <v>13</v>
      </c>
      <c r="B47" s="6">
        <v>609</v>
      </c>
      <c r="C47" s="5">
        <f t="shared" si="4"/>
        <v>4.0768509840674788E-2</v>
      </c>
      <c r="E47" s="121" t="s">
        <v>248</v>
      </c>
      <c r="F47" s="119"/>
      <c r="G47" s="120"/>
      <c r="H47" s="96"/>
      <c r="I47" s="96"/>
      <c r="J47" s="96"/>
      <c r="K47" s="96"/>
      <c r="L47" s="96"/>
      <c r="M47" s="96"/>
      <c r="N47" s="96"/>
      <c r="O47" s="96"/>
      <c r="P47" s="96"/>
      <c r="Q47" s="96"/>
      <c r="R47" s="96"/>
    </row>
    <row r="48" spans="1:18" x14ac:dyDescent="0.25">
      <c r="A48" s="18" t="s">
        <v>28</v>
      </c>
      <c r="B48" s="6">
        <v>476</v>
      </c>
      <c r="C48" s="5">
        <f t="shared" si="4"/>
        <v>3.1865042174320526E-2</v>
      </c>
      <c r="E48" s="121" t="s">
        <v>249</v>
      </c>
      <c r="F48" s="119"/>
      <c r="G48" s="120"/>
      <c r="H48" s="96"/>
      <c r="L48" s="96"/>
      <c r="M48" s="96"/>
      <c r="N48" s="96"/>
      <c r="O48" s="96"/>
      <c r="P48" s="96"/>
      <c r="Q48" s="96"/>
      <c r="R48" s="96"/>
    </row>
    <row r="49" spans="1:19" ht="15.75" thickBot="1" x14ac:dyDescent="0.3">
      <c r="A49" s="18" t="s">
        <v>18</v>
      </c>
      <c r="B49" s="6">
        <v>378</v>
      </c>
      <c r="C49" s="5">
        <f t="shared" si="4"/>
        <v>2.5304592314901592E-2</v>
      </c>
    </row>
    <row r="50" spans="1:19" ht="18" thickBot="1" x14ac:dyDescent="0.35">
      <c r="A50" s="18" t="s">
        <v>27</v>
      </c>
      <c r="B50" s="6">
        <v>376</v>
      </c>
      <c r="C50" s="5">
        <f t="shared" si="4"/>
        <v>2.5170705583076717E-2</v>
      </c>
      <c r="E50" s="227" t="s">
        <v>237</v>
      </c>
      <c r="F50" s="228"/>
      <c r="G50" s="229"/>
    </row>
    <row r="51" spans="1:19" x14ac:dyDescent="0.25">
      <c r="A51" s="18" t="s">
        <v>23</v>
      </c>
      <c r="B51" s="6">
        <v>376</v>
      </c>
      <c r="C51" s="5">
        <f t="shared" si="4"/>
        <v>2.5170705583076717E-2</v>
      </c>
      <c r="E51" s="12" t="s">
        <v>54</v>
      </c>
      <c r="F51" s="4" t="s">
        <v>1</v>
      </c>
      <c r="G51" s="11" t="s">
        <v>2</v>
      </c>
    </row>
    <row r="52" spans="1:19" x14ac:dyDescent="0.25">
      <c r="A52" s="18" t="s">
        <v>16</v>
      </c>
      <c r="B52" s="6">
        <v>331</v>
      </c>
      <c r="C52" s="5">
        <f t="shared" si="4"/>
        <v>2.2158254117017002E-2</v>
      </c>
      <c r="E52" s="98" t="s">
        <v>55</v>
      </c>
      <c r="F52" s="6">
        <v>45524</v>
      </c>
      <c r="G52" s="5">
        <f>F52/$F$54</f>
        <v>0.93035232567644899</v>
      </c>
    </row>
    <row r="53" spans="1:19" x14ac:dyDescent="0.25">
      <c r="A53" s="19" t="s">
        <v>33</v>
      </c>
      <c r="B53" s="14">
        <v>2190</v>
      </c>
      <c r="C53" s="15">
        <f t="shared" si="4"/>
        <v>0.14660597134823938</v>
      </c>
      <c r="E53" s="13" t="s">
        <v>58</v>
      </c>
      <c r="F53" s="14">
        <v>3408</v>
      </c>
      <c r="G53" s="15">
        <f>F53/$F$54</f>
        <v>6.9647674323551054E-2</v>
      </c>
    </row>
    <row r="54" spans="1:19" s="97" customFormat="1" ht="15.75" thickBot="1" x14ac:dyDescent="0.3">
      <c r="A54" s="99" t="s">
        <v>5</v>
      </c>
      <c r="B54" s="3">
        <f>SUM(B43:B53)</f>
        <v>14938</v>
      </c>
      <c r="C54" s="2"/>
      <c r="D54" s="95"/>
      <c r="E54" s="99" t="s">
        <v>5</v>
      </c>
      <c r="F54" s="3">
        <f>SUM(F52:F53)</f>
        <v>48932</v>
      </c>
      <c r="G54" s="2"/>
      <c r="H54" s="95"/>
      <c r="I54" s="95"/>
      <c r="J54" s="95"/>
      <c r="K54" s="95"/>
      <c r="L54" s="95"/>
      <c r="M54" s="95"/>
      <c r="N54" s="95"/>
      <c r="O54" s="95"/>
      <c r="P54" s="95"/>
      <c r="Q54" s="95"/>
      <c r="R54" s="95"/>
      <c r="S54" s="95"/>
    </row>
    <row r="55" spans="1:19" ht="15.75" thickBot="1" x14ac:dyDescent="0.3">
      <c r="E55" s="96" t="s">
        <v>258</v>
      </c>
      <c r="F55" s="96"/>
      <c r="G55" s="96"/>
      <c r="H55" s="96"/>
    </row>
    <row r="56" spans="1:19" ht="18" thickBot="1" x14ac:dyDescent="0.35">
      <c r="A56" s="223" t="s">
        <v>42</v>
      </c>
      <c r="B56" s="224"/>
      <c r="C56" s="225"/>
      <c r="D56" s="97"/>
    </row>
    <row r="57" spans="1:19" ht="18" thickBot="1" x14ac:dyDescent="0.35">
      <c r="A57" s="12" t="s">
        <v>12</v>
      </c>
      <c r="B57" s="4" t="s">
        <v>1</v>
      </c>
      <c r="C57" s="11" t="s">
        <v>2</v>
      </c>
      <c r="E57" s="223" t="s">
        <v>56</v>
      </c>
      <c r="F57" s="224"/>
      <c r="G57" s="225"/>
    </row>
    <row r="58" spans="1:19" x14ac:dyDescent="0.25">
      <c r="A58" s="98" t="s">
        <v>15</v>
      </c>
      <c r="B58" s="6">
        <v>1661</v>
      </c>
      <c r="C58" s="5">
        <f t="shared" ref="C58:C68" si="5">B58/$B$69</f>
        <v>0.29634255129348797</v>
      </c>
      <c r="E58" s="12" t="s">
        <v>6</v>
      </c>
      <c r="F58" s="4" t="s">
        <v>7</v>
      </c>
      <c r="G58" s="11" t="s">
        <v>2</v>
      </c>
    </row>
    <row r="59" spans="1:19" x14ac:dyDescent="0.25">
      <c r="A59" s="98" t="s">
        <v>22</v>
      </c>
      <c r="B59" s="6">
        <v>1475</v>
      </c>
      <c r="C59" s="5">
        <f t="shared" si="5"/>
        <v>0.26315789473684209</v>
      </c>
      <c r="E59" s="98" t="s">
        <v>36</v>
      </c>
      <c r="F59" s="6">
        <v>1863</v>
      </c>
      <c r="G59" s="5">
        <f t="shared" ref="G59:G64" si="6">F59/$F$65</f>
        <v>6.7120622568093383E-2</v>
      </c>
    </row>
    <row r="60" spans="1:19" x14ac:dyDescent="0.25">
      <c r="A60" s="98" t="s">
        <v>14</v>
      </c>
      <c r="B60" s="6">
        <v>600</v>
      </c>
      <c r="C60" s="5">
        <f t="shared" si="5"/>
        <v>0.10704727921498662</v>
      </c>
      <c r="E60" s="98" t="s">
        <v>37</v>
      </c>
      <c r="F60" s="6">
        <v>3260</v>
      </c>
      <c r="G60" s="5">
        <f t="shared" si="6"/>
        <v>0.11745208243262718</v>
      </c>
    </row>
    <row r="61" spans="1:19" x14ac:dyDescent="0.25">
      <c r="A61" s="98" t="s">
        <v>17</v>
      </c>
      <c r="B61" s="6">
        <v>503</v>
      </c>
      <c r="C61" s="5">
        <f t="shared" si="5"/>
        <v>8.9741302408563789E-2</v>
      </c>
      <c r="E61" s="98" t="s">
        <v>38</v>
      </c>
      <c r="F61" s="6">
        <v>3288</v>
      </c>
      <c r="G61" s="5">
        <f t="shared" si="6"/>
        <v>0.11846087332468655</v>
      </c>
    </row>
    <row r="62" spans="1:19" x14ac:dyDescent="0.25">
      <c r="A62" s="98" t="s">
        <v>23</v>
      </c>
      <c r="B62" s="6">
        <v>305</v>
      </c>
      <c r="C62" s="5">
        <f t="shared" si="5"/>
        <v>5.4415700267618196E-2</v>
      </c>
      <c r="E62" s="98" t="s">
        <v>39</v>
      </c>
      <c r="F62" s="6">
        <v>3515</v>
      </c>
      <c r="G62" s="5">
        <f t="shared" si="6"/>
        <v>0.1266392851995965</v>
      </c>
    </row>
    <row r="63" spans="1:19" x14ac:dyDescent="0.25">
      <c r="A63" s="98" t="s">
        <v>13</v>
      </c>
      <c r="B63" s="6">
        <v>220</v>
      </c>
      <c r="C63" s="5">
        <f t="shared" si="5"/>
        <v>3.9250669045495096E-2</v>
      </c>
      <c r="E63" s="98" t="s">
        <v>40</v>
      </c>
      <c r="F63" s="6">
        <v>3158</v>
      </c>
      <c r="G63" s="5">
        <f t="shared" si="6"/>
        <v>0.11377720132583946</v>
      </c>
    </row>
    <row r="64" spans="1:19" x14ac:dyDescent="0.25">
      <c r="A64" s="98" t="s">
        <v>28</v>
      </c>
      <c r="B64" s="6">
        <v>211</v>
      </c>
      <c r="C64" s="5">
        <f t="shared" si="5"/>
        <v>3.7644959857270295E-2</v>
      </c>
      <c r="E64" s="13" t="s">
        <v>8</v>
      </c>
      <c r="F64" s="14">
        <v>12672</v>
      </c>
      <c r="G64" s="15">
        <f t="shared" si="6"/>
        <v>0.45654993514915693</v>
      </c>
    </row>
    <row r="65" spans="1:18" ht="15.75" thickBot="1" x14ac:dyDescent="0.3">
      <c r="A65" s="98" t="s">
        <v>24</v>
      </c>
      <c r="B65" s="6">
        <v>180</v>
      </c>
      <c r="C65" s="5">
        <f t="shared" si="5"/>
        <v>3.2114183764495985E-2</v>
      </c>
      <c r="E65" s="99" t="s">
        <v>5</v>
      </c>
      <c r="F65" s="3">
        <f>SUM(F59:F64)</f>
        <v>27756</v>
      </c>
      <c r="G65" s="2"/>
    </row>
    <row r="66" spans="1:18" x14ac:dyDescent="0.25">
      <c r="A66" s="98" t="s">
        <v>91</v>
      </c>
      <c r="B66" s="6">
        <v>109</v>
      </c>
      <c r="C66" s="5">
        <f t="shared" si="5"/>
        <v>1.9446922390722571E-2</v>
      </c>
      <c r="E66" s="122" t="s">
        <v>250</v>
      </c>
    </row>
    <row r="67" spans="1:18" ht="15.75" thickBot="1" x14ac:dyDescent="0.3">
      <c r="A67" s="98" t="s">
        <v>27</v>
      </c>
      <c r="B67" s="6">
        <v>107</v>
      </c>
      <c r="C67" s="5">
        <f t="shared" si="5"/>
        <v>1.9090098126672613E-2</v>
      </c>
      <c r="E67" s="135"/>
      <c r="F67" s="96"/>
      <c r="G67" s="96"/>
    </row>
    <row r="68" spans="1:18" ht="18" thickBot="1" x14ac:dyDescent="0.35">
      <c r="A68" s="13" t="s">
        <v>33</v>
      </c>
      <c r="B68" s="14">
        <v>234</v>
      </c>
      <c r="C68" s="15">
        <f t="shared" si="5"/>
        <v>4.1748438893844782E-2</v>
      </c>
      <c r="E68" s="223" t="s">
        <v>57</v>
      </c>
      <c r="F68" s="224"/>
      <c r="G68" s="225"/>
    </row>
    <row r="69" spans="1:18" ht="15.75" thickBot="1" x14ac:dyDescent="0.3">
      <c r="A69" s="99" t="s">
        <v>5</v>
      </c>
      <c r="B69" s="3">
        <f>SUM(B58:B68)</f>
        <v>5605</v>
      </c>
      <c r="C69" s="2"/>
      <c r="E69" s="12" t="s">
        <v>6</v>
      </c>
      <c r="F69" s="4" t="s">
        <v>7</v>
      </c>
      <c r="G69" s="11" t="s">
        <v>2</v>
      </c>
    </row>
    <row r="70" spans="1:18" x14ac:dyDescent="0.25">
      <c r="E70" s="98" t="s">
        <v>36</v>
      </c>
      <c r="F70" s="6">
        <v>388</v>
      </c>
      <c r="G70" s="5">
        <f t="shared" ref="G70:G75" si="7">F70/$F$76</f>
        <v>0.14803510110644791</v>
      </c>
    </row>
    <row r="71" spans="1:18" x14ac:dyDescent="0.25">
      <c r="E71" s="98" t="s">
        <v>37</v>
      </c>
      <c r="F71" s="6">
        <v>812</v>
      </c>
      <c r="G71" s="5">
        <f t="shared" si="7"/>
        <v>0.30980541777947346</v>
      </c>
    </row>
    <row r="72" spans="1:18" x14ac:dyDescent="0.25">
      <c r="E72" s="98" t="s">
        <v>38</v>
      </c>
      <c r="F72" s="6">
        <v>360</v>
      </c>
      <c r="G72" s="5">
        <f t="shared" si="7"/>
        <v>0.13735215566577641</v>
      </c>
    </row>
    <row r="73" spans="1:18" x14ac:dyDescent="0.25">
      <c r="E73" s="98" t="s">
        <v>39</v>
      </c>
      <c r="F73" s="6">
        <v>322</v>
      </c>
      <c r="G73" s="5">
        <f t="shared" si="7"/>
        <v>0.12285387256772225</v>
      </c>
    </row>
    <row r="74" spans="1:18" x14ac:dyDescent="0.25">
      <c r="E74" s="98" t="s">
        <v>40</v>
      </c>
      <c r="F74" s="6">
        <v>251</v>
      </c>
      <c r="G74" s="5">
        <f t="shared" si="7"/>
        <v>9.5764975200305233E-2</v>
      </c>
    </row>
    <row r="75" spans="1:18" x14ac:dyDescent="0.25">
      <c r="E75" s="13" t="s">
        <v>8</v>
      </c>
      <c r="F75" s="14">
        <v>488</v>
      </c>
      <c r="G75" s="15">
        <f t="shared" si="7"/>
        <v>0.18618847768027472</v>
      </c>
      <c r="I75" s="96"/>
      <c r="J75" s="96"/>
      <c r="K75" s="96"/>
    </row>
    <row r="76" spans="1:18" ht="15.75" thickBot="1" x14ac:dyDescent="0.3">
      <c r="E76" s="99" t="s">
        <v>5</v>
      </c>
      <c r="F76" s="3">
        <f>SUM(F70:F75)</f>
        <v>2621</v>
      </c>
      <c r="G76" s="2"/>
      <c r="H76" s="96"/>
      <c r="L76" s="96"/>
      <c r="M76" s="96"/>
      <c r="N76" s="96"/>
      <c r="O76" s="96"/>
      <c r="P76" s="96"/>
      <c r="Q76" s="96"/>
      <c r="R76" s="96"/>
    </row>
    <row r="77" spans="1:18" ht="15.75" thickBot="1" x14ac:dyDescent="0.3"/>
    <row r="78" spans="1:18" ht="18" thickBot="1" x14ac:dyDescent="0.35">
      <c r="E78" s="223" t="s">
        <v>59</v>
      </c>
      <c r="F78" s="224"/>
      <c r="G78" s="225"/>
    </row>
    <row r="79" spans="1:18" x14ac:dyDescent="0.25">
      <c r="E79" s="12" t="s">
        <v>6</v>
      </c>
      <c r="F79" s="4" t="s">
        <v>7</v>
      </c>
      <c r="G79" s="11" t="s">
        <v>2</v>
      </c>
    </row>
    <row r="80" spans="1:18" x14ac:dyDescent="0.25">
      <c r="E80" s="98" t="s">
        <v>36</v>
      </c>
      <c r="F80" s="6">
        <f>F70</f>
        <v>388</v>
      </c>
      <c r="G80" s="5">
        <f>F80/$F$82</f>
        <v>0.32333333333333331</v>
      </c>
    </row>
    <row r="81" spans="5:22" x14ac:dyDescent="0.25">
      <c r="E81" s="13" t="s">
        <v>37</v>
      </c>
      <c r="F81" s="14">
        <f>F71</f>
        <v>812</v>
      </c>
      <c r="G81" s="15">
        <f>F81/$F$82</f>
        <v>0.67666666666666664</v>
      </c>
    </row>
    <row r="82" spans="5:22" ht="15.75" thickBot="1" x14ac:dyDescent="0.3">
      <c r="E82" s="99" t="s">
        <v>5</v>
      </c>
      <c r="F82" s="3">
        <f>SUM(F80:F81)</f>
        <v>1200</v>
      </c>
      <c r="G82" s="2"/>
    </row>
    <row r="83" spans="5:22" x14ac:dyDescent="0.25">
      <c r="E83" s="96" t="s">
        <v>263</v>
      </c>
      <c r="F83" s="96"/>
      <c r="G83" s="96"/>
    </row>
    <row r="92" spans="5:22" x14ac:dyDescent="0.25">
      <c r="O92" s="96"/>
      <c r="P92" s="96"/>
      <c r="Q92" s="96"/>
      <c r="R92" s="96"/>
      <c r="S92" s="96"/>
      <c r="T92" s="96"/>
      <c r="U92" s="96"/>
      <c r="V92" s="96"/>
    </row>
    <row r="93" spans="5:22" x14ac:dyDescent="0.25">
      <c r="O93" s="96"/>
      <c r="P93" s="96"/>
      <c r="Q93" s="96"/>
      <c r="R93" s="96"/>
      <c r="S93" s="96"/>
      <c r="T93" s="96"/>
      <c r="U93" s="96"/>
      <c r="V93" s="96"/>
    </row>
    <row r="94" spans="5:22" x14ac:dyDescent="0.25">
      <c r="O94" s="96"/>
      <c r="P94" s="96"/>
      <c r="Q94" s="96"/>
      <c r="R94" s="96"/>
      <c r="S94" s="96"/>
      <c r="T94" s="96"/>
      <c r="U94" s="96"/>
      <c r="V94" s="96"/>
    </row>
    <row r="130" spans="1:6" ht="15.75" thickBot="1" x14ac:dyDescent="0.3"/>
    <row r="131" spans="1:6" ht="18" thickBot="1" x14ac:dyDescent="0.35">
      <c r="A131" s="223" t="s">
        <v>60</v>
      </c>
      <c r="B131" s="224"/>
      <c r="C131" s="225"/>
    </row>
    <row r="132" spans="1:6" x14ac:dyDescent="0.25">
      <c r="A132" s="12" t="s">
        <v>12</v>
      </c>
      <c r="B132" s="4" t="s">
        <v>1</v>
      </c>
      <c r="C132" s="11" t="s">
        <v>2</v>
      </c>
    </row>
    <row r="133" spans="1:6" x14ac:dyDescent="0.25">
      <c r="A133" s="98" t="s">
        <v>15</v>
      </c>
      <c r="B133" s="6">
        <v>1026</v>
      </c>
      <c r="C133" s="5">
        <f t="shared" ref="C133:C143" si="8">B133/$B$144</f>
        <v>0.39145364364746282</v>
      </c>
    </row>
    <row r="134" spans="1:6" x14ac:dyDescent="0.25">
      <c r="A134" s="98" t="s">
        <v>22</v>
      </c>
      <c r="B134" s="6">
        <v>548</v>
      </c>
      <c r="C134" s="5">
        <f t="shared" si="8"/>
        <v>0.20908050362457078</v>
      </c>
    </row>
    <row r="135" spans="1:6" x14ac:dyDescent="0.25">
      <c r="A135" s="98" t="s">
        <v>17</v>
      </c>
      <c r="B135" s="6">
        <v>275</v>
      </c>
      <c r="C135" s="5">
        <f t="shared" si="8"/>
        <v>0.10492178557802366</v>
      </c>
    </row>
    <row r="136" spans="1:6" x14ac:dyDescent="0.25">
      <c r="A136" s="98" t="s">
        <v>14</v>
      </c>
      <c r="B136" s="6">
        <v>152</v>
      </c>
      <c r="C136" s="5">
        <f t="shared" si="8"/>
        <v>5.7993132392216713E-2</v>
      </c>
    </row>
    <row r="137" spans="1:6" x14ac:dyDescent="0.25">
      <c r="A137" s="98" t="s">
        <v>18</v>
      </c>
      <c r="B137" s="6">
        <v>86</v>
      </c>
      <c r="C137" s="5">
        <f t="shared" si="8"/>
        <v>3.2811903853491031E-2</v>
      </c>
    </row>
    <row r="138" spans="1:6" x14ac:dyDescent="0.25">
      <c r="A138" s="98" t="s">
        <v>19</v>
      </c>
      <c r="B138" s="6">
        <v>83</v>
      </c>
      <c r="C138" s="5">
        <f t="shared" si="8"/>
        <v>3.1667302556276228E-2</v>
      </c>
    </row>
    <row r="139" spans="1:6" x14ac:dyDescent="0.25">
      <c r="A139" s="98" t="s">
        <v>27</v>
      </c>
      <c r="B139" s="6">
        <v>77</v>
      </c>
      <c r="C139" s="5">
        <f t="shared" si="8"/>
        <v>2.9378099961846624E-2</v>
      </c>
    </row>
    <row r="140" spans="1:6" x14ac:dyDescent="0.25">
      <c r="A140" s="98" t="s">
        <v>28</v>
      </c>
      <c r="B140" s="6">
        <v>76</v>
      </c>
      <c r="C140" s="5">
        <f t="shared" si="8"/>
        <v>2.8996566196108357E-2</v>
      </c>
    </row>
    <row r="141" spans="1:6" x14ac:dyDescent="0.25">
      <c r="A141" s="98" t="s">
        <v>132</v>
      </c>
      <c r="B141" s="6">
        <v>76</v>
      </c>
      <c r="C141" s="5">
        <f t="shared" si="8"/>
        <v>2.8996566196108357E-2</v>
      </c>
    </row>
    <row r="142" spans="1:6" x14ac:dyDescent="0.25">
      <c r="A142" s="98" t="s">
        <v>23</v>
      </c>
      <c r="B142" s="6">
        <v>67</v>
      </c>
      <c r="C142" s="5">
        <f t="shared" si="8"/>
        <v>2.5562762304463946E-2</v>
      </c>
    </row>
    <row r="143" spans="1:6" x14ac:dyDescent="0.25">
      <c r="A143" s="13" t="s">
        <v>33</v>
      </c>
      <c r="B143" s="14">
        <v>155</v>
      </c>
      <c r="C143" s="15">
        <f t="shared" si="8"/>
        <v>5.9137733689431517E-2</v>
      </c>
    </row>
    <row r="144" spans="1:6" ht="15.75" thickBot="1" x14ac:dyDescent="0.3">
      <c r="A144" s="99" t="s">
        <v>5</v>
      </c>
      <c r="B144" s="3">
        <f>SUM(B133:B143)</f>
        <v>2621</v>
      </c>
      <c r="C144" s="2"/>
      <c r="E144" s="96"/>
      <c r="F144" s="96"/>
    </row>
    <row r="145" spans="1:4" x14ac:dyDescent="0.25">
      <c r="A145" s="123" t="s">
        <v>251</v>
      </c>
      <c r="B145" s="96"/>
      <c r="C145" s="96"/>
      <c r="D145" s="96"/>
    </row>
    <row r="146" spans="1:4" ht="15.75" thickBot="1" x14ac:dyDescent="0.3"/>
    <row r="147" spans="1:4" ht="18" thickBot="1" x14ac:dyDescent="0.35">
      <c r="A147" s="223" t="s">
        <v>61</v>
      </c>
      <c r="B147" s="224"/>
      <c r="C147" s="225"/>
    </row>
    <row r="148" spans="1:4" x14ac:dyDescent="0.25">
      <c r="A148" s="12" t="s">
        <v>12</v>
      </c>
      <c r="B148" s="4" t="s">
        <v>1</v>
      </c>
      <c r="C148" s="11" t="s">
        <v>2</v>
      </c>
    </row>
    <row r="149" spans="1:4" x14ac:dyDescent="0.25">
      <c r="A149" s="98" t="s">
        <v>15</v>
      </c>
      <c r="B149" s="6">
        <v>408</v>
      </c>
      <c r="C149" s="5">
        <f t="shared" ref="C149:C159" si="9">B149/$B$160</f>
        <v>0.34</v>
      </c>
    </row>
    <row r="150" spans="1:4" x14ac:dyDescent="0.25">
      <c r="A150" s="98" t="s">
        <v>22</v>
      </c>
      <c r="B150" s="6">
        <v>351</v>
      </c>
      <c r="C150" s="5">
        <f t="shared" si="9"/>
        <v>0.29249999999999998</v>
      </c>
    </row>
    <row r="151" spans="1:4" x14ac:dyDescent="0.25">
      <c r="A151" s="98" t="s">
        <v>14</v>
      </c>
      <c r="B151" s="6">
        <v>132</v>
      </c>
      <c r="C151" s="5">
        <f t="shared" si="9"/>
        <v>0.11</v>
      </c>
    </row>
    <row r="152" spans="1:4" x14ac:dyDescent="0.25">
      <c r="A152" s="98" t="s">
        <v>17</v>
      </c>
      <c r="B152" s="6">
        <v>70</v>
      </c>
      <c r="C152" s="5">
        <f t="shared" si="9"/>
        <v>5.8333333333333334E-2</v>
      </c>
    </row>
    <row r="153" spans="1:4" x14ac:dyDescent="0.25">
      <c r="A153" s="98" t="s">
        <v>23</v>
      </c>
      <c r="B153" s="6">
        <v>67</v>
      </c>
      <c r="C153" s="5">
        <f t="shared" si="9"/>
        <v>5.5833333333333332E-2</v>
      </c>
    </row>
    <row r="154" spans="1:4" x14ac:dyDescent="0.25">
      <c r="A154" s="98" t="s">
        <v>28</v>
      </c>
      <c r="B154" s="6">
        <v>58</v>
      </c>
      <c r="C154" s="5">
        <f t="shared" si="9"/>
        <v>4.8333333333333332E-2</v>
      </c>
    </row>
    <row r="155" spans="1:4" x14ac:dyDescent="0.25">
      <c r="A155" s="98" t="s">
        <v>13</v>
      </c>
      <c r="B155" s="6">
        <v>29</v>
      </c>
      <c r="C155" s="5">
        <f t="shared" si="9"/>
        <v>2.4166666666666666E-2</v>
      </c>
    </row>
    <row r="156" spans="1:4" x14ac:dyDescent="0.25">
      <c r="A156" s="98" t="s">
        <v>18</v>
      </c>
      <c r="B156" s="6">
        <v>26</v>
      </c>
      <c r="C156" s="5">
        <f t="shared" si="9"/>
        <v>2.1666666666666667E-2</v>
      </c>
    </row>
    <row r="157" spans="1:4" x14ac:dyDescent="0.25">
      <c r="A157" s="98" t="s">
        <v>24</v>
      </c>
      <c r="B157" s="6">
        <v>25</v>
      </c>
      <c r="C157" s="5">
        <f t="shared" si="9"/>
        <v>2.0833333333333332E-2</v>
      </c>
    </row>
    <row r="158" spans="1:4" x14ac:dyDescent="0.25">
      <c r="A158" s="98" t="s">
        <v>27</v>
      </c>
      <c r="B158" s="6">
        <v>18</v>
      </c>
      <c r="C158" s="5">
        <f t="shared" si="9"/>
        <v>1.4999999999999999E-2</v>
      </c>
    </row>
    <row r="159" spans="1:4" x14ac:dyDescent="0.25">
      <c r="A159" s="13" t="s">
        <v>91</v>
      </c>
      <c r="B159" s="14">
        <v>16</v>
      </c>
      <c r="C159" s="15">
        <f t="shared" si="9"/>
        <v>1.3333333333333334E-2</v>
      </c>
    </row>
    <row r="160" spans="1:4" ht="15.75" thickBot="1" x14ac:dyDescent="0.3">
      <c r="A160" s="99" t="s">
        <v>5</v>
      </c>
      <c r="B160" s="3">
        <f>SUM(B149:B159)</f>
        <v>1200</v>
      </c>
      <c r="C160" s="2"/>
    </row>
    <row r="162" spans="1:1" x14ac:dyDescent="0.25">
      <c r="A162" s="96" t="s">
        <v>252</v>
      </c>
    </row>
  </sheetData>
  <mergeCells count="18">
    <mergeCell ref="A1:F1"/>
    <mergeCell ref="A5:C5"/>
    <mergeCell ref="I5:J5"/>
    <mergeCell ref="A12:C12"/>
    <mergeCell ref="A24:C24"/>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0"/>
  <sheetViews>
    <sheetView workbookViewId="0">
      <selection activeCell="A56" sqref="A56:C65"/>
    </sheetView>
  </sheetViews>
  <sheetFormatPr defaultColWidth="9.140625" defaultRowHeight="15" x14ac:dyDescent="0.25"/>
  <cols>
    <col min="1" max="1" width="26.7109375" style="96" customWidth="1"/>
    <col min="2" max="2" width="10.7109375" style="96" bestFit="1" customWidth="1"/>
    <col min="3" max="3" width="7.7109375" style="96" customWidth="1"/>
    <col min="4" max="4" width="9.140625" style="96"/>
    <col min="5" max="5" width="20.7109375" style="96" customWidth="1"/>
    <col min="6" max="6" width="33.7109375" style="96" bestFit="1" customWidth="1"/>
    <col min="7" max="7" width="18.42578125" style="96" bestFit="1" customWidth="1"/>
    <col min="8" max="8" width="14.7109375" style="96" customWidth="1"/>
    <col min="9" max="9" width="9.140625" style="96"/>
    <col min="10" max="10" width="26.7109375" style="96" bestFit="1" customWidth="1"/>
    <col min="11" max="16384" width="9.140625" style="96"/>
  </cols>
  <sheetData>
    <row r="1" spans="1:11" ht="21" x14ac:dyDescent="0.35">
      <c r="A1" s="226" t="s">
        <v>216</v>
      </c>
      <c r="B1" s="226"/>
      <c r="C1" s="226"/>
      <c r="D1" s="226"/>
      <c r="E1" s="226"/>
      <c r="F1" s="226"/>
      <c r="G1" s="226"/>
    </row>
    <row r="2" spans="1:11" ht="21" x14ac:dyDescent="0.35">
      <c r="A2" s="117" t="s">
        <v>245</v>
      </c>
      <c r="G2" s="134"/>
    </row>
    <row r="3" spans="1:11" ht="21" x14ac:dyDescent="0.35">
      <c r="A3" s="96" t="s">
        <v>246</v>
      </c>
      <c r="G3" s="134"/>
    </row>
    <row r="4" spans="1:11" ht="15.75" thickBot="1" x14ac:dyDescent="0.3"/>
    <row r="5" spans="1:11" ht="18" thickBot="1" x14ac:dyDescent="0.35">
      <c r="A5" s="227" t="s">
        <v>34</v>
      </c>
      <c r="B5" s="228"/>
      <c r="C5" s="229"/>
      <c r="J5" s="227" t="s">
        <v>62</v>
      </c>
      <c r="K5" s="229"/>
    </row>
    <row r="6" spans="1:11" x14ac:dyDescent="0.25">
      <c r="A6" s="12" t="s">
        <v>0</v>
      </c>
      <c r="B6" s="4" t="s">
        <v>1</v>
      </c>
      <c r="C6" s="11" t="s">
        <v>2</v>
      </c>
      <c r="J6" s="17" t="s">
        <v>218</v>
      </c>
      <c r="K6" s="100"/>
    </row>
    <row r="7" spans="1:11" x14ac:dyDescent="0.25">
      <c r="A7" s="98" t="s">
        <v>3</v>
      </c>
      <c r="B7" s="6">
        <v>141409</v>
      </c>
      <c r="C7" s="5">
        <f>B7/$B$9</f>
        <v>0.97844648639672305</v>
      </c>
      <c r="J7" s="98" t="s">
        <v>219</v>
      </c>
      <c r="K7" s="100"/>
    </row>
    <row r="8" spans="1:11" x14ac:dyDescent="0.25">
      <c r="A8" s="13" t="s">
        <v>4</v>
      </c>
      <c r="B8" s="14">
        <v>3115</v>
      </c>
      <c r="C8" s="15">
        <f>B8/$B$9</f>
        <v>2.1553513603276963E-2</v>
      </c>
      <c r="J8" s="98" t="s">
        <v>220</v>
      </c>
      <c r="K8" s="100"/>
    </row>
    <row r="9" spans="1:11" ht="15.75" thickBot="1" x14ac:dyDescent="0.3">
      <c r="A9" s="99" t="s">
        <v>5</v>
      </c>
      <c r="B9" s="3">
        <f>SUM(B7:B8)</f>
        <v>144524</v>
      </c>
      <c r="C9" s="2"/>
      <c r="J9" s="98" t="s">
        <v>221</v>
      </c>
      <c r="K9" s="100"/>
    </row>
    <row r="10" spans="1:11" x14ac:dyDescent="0.25">
      <c r="A10" s="96" t="s">
        <v>280</v>
      </c>
      <c r="B10" s="137"/>
      <c r="C10" s="137"/>
      <c r="J10" s="98" t="s">
        <v>222</v>
      </c>
      <c r="K10" s="100"/>
    </row>
    <row r="11" spans="1:11" ht="15.75" thickBot="1" x14ac:dyDescent="0.3">
      <c r="J11" s="98" t="s">
        <v>223</v>
      </c>
      <c r="K11" s="100"/>
    </row>
    <row r="12" spans="1:11" ht="18" thickBot="1" x14ac:dyDescent="0.35">
      <c r="A12" s="227" t="s">
        <v>35</v>
      </c>
      <c r="B12" s="228"/>
      <c r="C12" s="229"/>
      <c r="E12" s="264" t="s">
        <v>262</v>
      </c>
      <c r="F12" s="265"/>
      <c r="G12" s="266"/>
      <c r="J12" s="98" t="s">
        <v>224</v>
      </c>
      <c r="K12" s="100"/>
    </row>
    <row r="13" spans="1:11" x14ac:dyDescent="0.25">
      <c r="A13" s="12" t="s">
        <v>6</v>
      </c>
      <c r="B13" s="4" t="s">
        <v>7</v>
      </c>
      <c r="C13" s="11" t="s">
        <v>2</v>
      </c>
      <c r="E13" s="12" t="s">
        <v>0</v>
      </c>
      <c r="F13" s="4" t="s">
        <v>1</v>
      </c>
      <c r="G13" s="11" t="s">
        <v>2</v>
      </c>
      <c r="J13" s="98" t="s">
        <v>225</v>
      </c>
      <c r="K13" s="100"/>
    </row>
    <row r="14" spans="1:11" x14ac:dyDescent="0.25">
      <c r="A14" s="98" t="s">
        <v>36</v>
      </c>
      <c r="B14" s="6">
        <v>6844</v>
      </c>
      <c r="C14" s="5">
        <f>B14/$B$21</f>
        <v>4.7355456533170963E-2</v>
      </c>
      <c r="E14" s="98" t="s">
        <v>3</v>
      </c>
      <c r="F14" s="6">
        <v>6355</v>
      </c>
      <c r="G14" s="5">
        <v>0.92900000000000005</v>
      </c>
      <c r="J14" s="98" t="s">
        <v>226</v>
      </c>
      <c r="K14" s="100"/>
    </row>
    <row r="15" spans="1:11" x14ac:dyDescent="0.25">
      <c r="A15" s="98" t="s">
        <v>37</v>
      </c>
      <c r="B15" s="6">
        <v>13257</v>
      </c>
      <c r="C15" s="5">
        <f t="shared" ref="C15:C20" si="0">B15/$B$21</f>
        <v>9.1728709418504889E-2</v>
      </c>
      <c r="E15" s="13" t="s">
        <v>4</v>
      </c>
      <c r="F15" s="14">
        <v>489</v>
      </c>
      <c r="G15" s="15">
        <v>7.0999999999999994E-2</v>
      </c>
      <c r="J15" s="98" t="s">
        <v>227</v>
      </c>
      <c r="K15" s="100"/>
    </row>
    <row r="16" spans="1:11" ht="15.75" thickBot="1" x14ac:dyDescent="0.3">
      <c r="A16" s="98" t="s">
        <v>38</v>
      </c>
      <c r="B16" s="6">
        <v>17873</v>
      </c>
      <c r="C16" s="5">
        <f t="shared" si="0"/>
        <v>0.12366804129417951</v>
      </c>
      <c r="E16" s="99" t="s">
        <v>5</v>
      </c>
      <c r="F16" s="3">
        <v>6844</v>
      </c>
      <c r="G16" s="115"/>
      <c r="J16" s="98" t="s">
        <v>228</v>
      </c>
      <c r="K16" s="100"/>
    </row>
    <row r="17" spans="1:11" ht="15.75" thickBot="1" x14ac:dyDescent="0.3">
      <c r="A17" s="98" t="s">
        <v>39</v>
      </c>
      <c r="B17" s="6">
        <v>18949</v>
      </c>
      <c r="C17" s="5">
        <f t="shared" si="0"/>
        <v>0.1311131715147657</v>
      </c>
      <c r="J17" s="98" t="s">
        <v>229</v>
      </c>
      <c r="K17" s="100"/>
    </row>
    <row r="18" spans="1:11" ht="18" thickBot="1" x14ac:dyDescent="0.35">
      <c r="A18" s="98" t="s">
        <v>40</v>
      </c>
      <c r="B18" s="6">
        <v>17611</v>
      </c>
      <c r="C18" s="5">
        <f t="shared" si="0"/>
        <v>0.1218551936010628</v>
      </c>
      <c r="E18" s="264" t="s">
        <v>260</v>
      </c>
      <c r="F18" s="265"/>
      <c r="G18" s="266"/>
      <c r="J18" s="98" t="s">
        <v>230</v>
      </c>
      <c r="K18" s="100"/>
    </row>
    <row r="19" spans="1:11" x14ac:dyDescent="0.25">
      <c r="A19" s="98" t="s">
        <v>8</v>
      </c>
      <c r="B19" s="6">
        <v>68448</v>
      </c>
      <c r="C19" s="5">
        <f t="shared" si="0"/>
        <v>0.47360991945974373</v>
      </c>
      <c r="E19" s="12" t="s">
        <v>0</v>
      </c>
      <c r="F19" s="4" t="s">
        <v>1</v>
      </c>
      <c r="G19" s="11" t="s">
        <v>2</v>
      </c>
      <c r="J19" s="98" t="s">
        <v>231</v>
      </c>
      <c r="K19" s="100"/>
    </row>
    <row r="20" spans="1:11" x14ac:dyDescent="0.25">
      <c r="A20" s="13" t="s">
        <v>9</v>
      </c>
      <c r="B20" s="14">
        <v>1542</v>
      </c>
      <c r="C20" s="15">
        <f t="shared" si="0"/>
        <v>1.0669508178572417E-2</v>
      </c>
      <c r="E20" s="98" t="s">
        <v>3</v>
      </c>
      <c r="F20" s="6">
        <v>12724</v>
      </c>
      <c r="G20" s="5">
        <v>0.96</v>
      </c>
      <c r="J20" s="98" t="s">
        <v>232</v>
      </c>
      <c r="K20" s="100"/>
    </row>
    <row r="21" spans="1:11" ht="15.75" thickBot="1" x14ac:dyDescent="0.3">
      <c r="A21" s="99" t="s">
        <v>5</v>
      </c>
      <c r="B21" s="3">
        <f>SUM(B14:B20)</f>
        <v>144524</v>
      </c>
      <c r="C21" s="2"/>
      <c r="E21" s="13" t="s">
        <v>4</v>
      </c>
      <c r="F21" s="14">
        <v>533</v>
      </c>
      <c r="G21" s="15">
        <v>0.04</v>
      </c>
      <c r="J21" s="98"/>
      <c r="K21" s="100"/>
    </row>
    <row r="22" spans="1:11" ht="15.75" thickBot="1" x14ac:dyDescent="0.3">
      <c r="A22" s="96" t="s">
        <v>280</v>
      </c>
      <c r="E22" s="99" t="s">
        <v>5</v>
      </c>
      <c r="F22" s="3">
        <v>13257</v>
      </c>
      <c r="G22" s="2"/>
      <c r="J22" s="98"/>
      <c r="K22" s="100"/>
    </row>
    <row r="23" spans="1:11" ht="15.75" thickBot="1" x14ac:dyDescent="0.3">
      <c r="J23" s="98"/>
      <c r="K23" s="100"/>
    </row>
    <row r="24" spans="1:11" ht="18" thickBot="1" x14ac:dyDescent="0.35">
      <c r="A24" s="227" t="s">
        <v>10</v>
      </c>
      <c r="B24" s="228"/>
      <c r="C24" s="229"/>
      <c r="J24" s="98"/>
      <c r="K24" s="100"/>
    </row>
    <row r="25" spans="1:11" ht="18" thickBot="1" x14ac:dyDescent="0.35">
      <c r="A25" s="12" t="s">
        <v>6</v>
      </c>
      <c r="B25" s="4" t="s">
        <v>7</v>
      </c>
      <c r="C25" s="11" t="s">
        <v>2</v>
      </c>
      <c r="E25" s="227" t="s">
        <v>44</v>
      </c>
      <c r="F25" s="228"/>
      <c r="G25" s="229"/>
    </row>
    <row r="26" spans="1:11" x14ac:dyDescent="0.25">
      <c r="A26" s="98" t="s">
        <v>36</v>
      </c>
      <c r="B26" s="6">
        <v>489</v>
      </c>
      <c r="C26" s="5">
        <f>B26/$B$33</f>
        <v>0.15698234349919743</v>
      </c>
      <c r="E26" s="12" t="s">
        <v>45</v>
      </c>
      <c r="F26" s="4" t="s">
        <v>7</v>
      </c>
      <c r="G26" s="11" t="s">
        <v>2</v>
      </c>
    </row>
    <row r="27" spans="1:11" x14ac:dyDescent="0.25">
      <c r="A27" s="98" t="s">
        <v>37</v>
      </c>
      <c r="B27" s="6">
        <v>533</v>
      </c>
      <c r="C27" s="5">
        <f t="shared" ref="C27:C32" si="1">B27/$B$33</f>
        <v>0.17110754414125201</v>
      </c>
      <c r="E27" s="98" t="s">
        <v>46</v>
      </c>
      <c r="F27" s="6">
        <v>279</v>
      </c>
      <c r="G27" s="5">
        <f t="shared" ref="G27:G33" si="2">F27/$F$34</f>
        <v>8.956661316211878E-2</v>
      </c>
    </row>
    <row r="28" spans="1:11" x14ac:dyDescent="0.25">
      <c r="A28" s="98" t="s">
        <v>38</v>
      </c>
      <c r="B28" s="6">
        <v>267</v>
      </c>
      <c r="C28" s="5">
        <f t="shared" si="1"/>
        <v>8.5714285714285715E-2</v>
      </c>
      <c r="E28" s="98" t="s">
        <v>47</v>
      </c>
      <c r="F28" s="6">
        <v>166</v>
      </c>
      <c r="G28" s="5">
        <f t="shared" si="2"/>
        <v>5.3290529695024076E-2</v>
      </c>
    </row>
    <row r="29" spans="1:11" x14ac:dyDescent="0.25">
      <c r="A29" s="98" t="s">
        <v>39</v>
      </c>
      <c r="B29" s="6">
        <v>511</v>
      </c>
      <c r="C29" s="5">
        <f t="shared" si="1"/>
        <v>0.16404494382022472</v>
      </c>
      <c r="E29" s="98" t="s">
        <v>48</v>
      </c>
      <c r="F29" s="6">
        <v>627</v>
      </c>
      <c r="G29" s="5">
        <f t="shared" si="2"/>
        <v>0.20128410914927769</v>
      </c>
    </row>
    <row r="30" spans="1:11" x14ac:dyDescent="0.25">
      <c r="A30" s="98" t="s">
        <v>40</v>
      </c>
      <c r="B30" s="6">
        <v>566</v>
      </c>
      <c r="C30" s="5">
        <f t="shared" si="1"/>
        <v>0.18170144462279295</v>
      </c>
      <c r="E30" s="98" t="s">
        <v>49</v>
      </c>
      <c r="F30" s="6">
        <v>803</v>
      </c>
      <c r="G30" s="5">
        <f t="shared" si="2"/>
        <v>0.25778491171749601</v>
      </c>
    </row>
    <row r="31" spans="1:11" x14ac:dyDescent="0.25">
      <c r="A31" s="98" t="s">
        <v>8</v>
      </c>
      <c r="B31" s="6">
        <v>695</v>
      </c>
      <c r="C31" s="5">
        <f t="shared" si="1"/>
        <v>0.2231139646869984</v>
      </c>
      <c r="E31" s="98" t="s">
        <v>50</v>
      </c>
      <c r="F31" s="6">
        <v>395</v>
      </c>
      <c r="G31" s="5">
        <f t="shared" si="2"/>
        <v>0.12680577849117175</v>
      </c>
    </row>
    <row r="32" spans="1:11" x14ac:dyDescent="0.25">
      <c r="A32" s="13" t="s">
        <v>9</v>
      </c>
      <c r="B32" s="14">
        <v>54</v>
      </c>
      <c r="C32" s="15">
        <f t="shared" si="1"/>
        <v>1.7335473515248796E-2</v>
      </c>
      <c r="E32" s="98" t="s">
        <v>51</v>
      </c>
      <c r="F32" s="6">
        <v>385</v>
      </c>
      <c r="G32" s="5">
        <f t="shared" si="2"/>
        <v>0.12359550561797752</v>
      </c>
    </row>
    <row r="33" spans="1:7" ht="15.75" thickBot="1" x14ac:dyDescent="0.3">
      <c r="A33" s="99" t="s">
        <v>5</v>
      </c>
      <c r="B33" s="3">
        <f>SUM(B26:B32)</f>
        <v>3115</v>
      </c>
      <c r="C33" s="2"/>
      <c r="E33" s="13" t="s">
        <v>52</v>
      </c>
      <c r="F33" s="14">
        <v>460</v>
      </c>
      <c r="G33" s="15">
        <f t="shared" si="2"/>
        <v>0.1476725521669342</v>
      </c>
    </row>
    <row r="34" spans="1:7" ht="15.75" thickBot="1" x14ac:dyDescent="0.3">
      <c r="A34" s="147"/>
      <c r="B34" s="3"/>
      <c r="C34" s="116"/>
      <c r="E34" s="99" t="s">
        <v>5</v>
      </c>
      <c r="F34" s="3">
        <f>SUM(F27:F33)</f>
        <v>3115</v>
      </c>
      <c r="G34" s="2"/>
    </row>
    <row r="35" spans="1:7" ht="33.75" customHeight="1" thickBot="1" x14ac:dyDescent="0.35">
      <c r="A35" s="223" t="s">
        <v>41</v>
      </c>
      <c r="B35" s="224"/>
      <c r="C35" s="225"/>
    </row>
    <row r="36" spans="1:7" ht="18" thickBot="1" x14ac:dyDescent="0.35">
      <c r="A36" s="12" t="s">
        <v>6</v>
      </c>
      <c r="B36" s="4" t="s">
        <v>7</v>
      </c>
      <c r="C36" s="11" t="s">
        <v>2</v>
      </c>
      <c r="E36" s="223" t="s">
        <v>53</v>
      </c>
      <c r="F36" s="224"/>
      <c r="G36" s="225"/>
    </row>
    <row r="37" spans="1:7" x14ac:dyDescent="0.25">
      <c r="A37" s="98" t="s">
        <v>36</v>
      </c>
      <c r="B37" s="6">
        <f>B26</f>
        <v>489</v>
      </c>
      <c r="C37" s="5">
        <f>B37/$B$39</f>
        <v>0.47847358121330724</v>
      </c>
      <c r="E37" s="12" t="s">
        <v>45</v>
      </c>
      <c r="F37" s="4" t="s">
        <v>7</v>
      </c>
      <c r="G37" s="11" t="s">
        <v>2</v>
      </c>
    </row>
    <row r="38" spans="1:7" x14ac:dyDescent="0.25">
      <c r="A38" s="13" t="s">
        <v>37</v>
      </c>
      <c r="B38" s="14">
        <f>B27</f>
        <v>533</v>
      </c>
      <c r="C38" s="15">
        <f>B38/$B$39</f>
        <v>0.52152641878669281</v>
      </c>
      <c r="E38" s="98" t="s">
        <v>46</v>
      </c>
      <c r="F38" s="6">
        <v>85</v>
      </c>
      <c r="G38" s="5">
        <f t="shared" ref="G38:G44" si="3">F38/$F$45</f>
        <v>8.3170254403131111E-2</v>
      </c>
    </row>
    <row r="39" spans="1:7" ht="15.75" thickBot="1" x14ac:dyDescent="0.3">
      <c r="A39" s="99" t="s">
        <v>5</v>
      </c>
      <c r="B39" s="3">
        <f>SUM(B37:B38)</f>
        <v>1022</v>
      </c>
      <c r="C39" s="2"/>
      <c r="E39" s="98" t="s">
        <v>47</v>
      </c>
      <c r="F39" s="6">
        <v>80</v>
      </c>
      <c r="G39" s="5">
        <f t="shared" si="3"/>
        <v>7.8277886497064575E-2</v>
      </c>
    </row>
    <row r="40" spans="1:7" ht="15.75" thickBot="1" x14ac:dyDescent="0.3">
      <c r="E40" s="98" t="s">
        <v>48</v>
      </c>
      <c r="F40" s="6">
        <v>301</v>
      </c>
      <c r="G40" s="5">
        <f t="shared" si="3"/>
        <v>0.29452054794520549</v>
      </c>
    </row>
    <row r="41" spans="1:7" ht="18" thickBot="1" x14ac:dyDescent="0.35">
      <c r="A41" s="227" t="s">
        <v>11</v>
      </c>
      <c r="B41" s="228"/>
      <c r="C41" s="229"/>
      <c r="E41" s="98" t="s">
        <v>49</v>
      </c>
      <c r="F41" s="6">
        <v>258</v>
      </c>
      <c r="G41" s="5">
        <f t="shared" si="3"/>
        <v>0.25244618395303325</v>
      </c>
    </row>
    <row r="42" spans="1:7" x14ac:dyDescent="0.25">
      <c r="A42" s="12" t="s">
        <v>12</v>
      </c>
      <c r="B42" s="4" t="s">
        <v>1</v>
      </c>
      <c r="C42" s="11" t="s">
        <v>2</v>
      </c>
      <c r="E42" s="98" t="s">
        <v>50</v>
      </c>
      <c r="F42" s="6">
        <v>103</v>
      </c>
      <c r="G42" s="5">
        <f t="shared" si="3"/>
        <v>0.10078277886497064</v>
      </c>
    </row>
    <row r="43" spans="1:7" x14ac:dyDescent="0.25">
      <c r="A43" s="18" t="s">
        <v>14</v>
      </c>
      <c r="B43" s="6">
        <v>1021</v>
      </c>
      <c r="C43" s="5">
        <f t="shared" ref="C43:C53" si="4">B43/$B$54</f>
        <v>0.32776886035313002</v>
      </c>
      <c r="E43" s="98" t="s">
        <v>51</v>
      </c>
      <c r="F43" s="6">
        <v>94</v>
      </c>
      <c r="G43" s="5">
        <f t="shared" si="3"/>
        <v>9.1976516634050876E-2</v>
      </c>
    </row>
    <row r="44" spans="1:7" x14ac:dyDescent="0.25">
      <c r="A44" s="18" t="s">
        <v>17</v>
      </c>
      <c r="B44" s="6">
        <v>323</v>
      </c>
      <c r="C44" s="5">
        <f t="shared" si="4"/>
        <v>0.10369181380417336</v>
      </c>
      <c r="E44" s="13" t="s">
        <v>52</v>
      </c>
      <c r="F44" s="14">
        <v>101</v>
      </c>
      <c r="G44" s="15">
        <f t="shared" si="3"/>
        <v>9.8825831702544026E-2</v>
      </c>
    </row>
    <row r="45" spans="1:7" ht="15.75" thickBot="1" x14ac:dyDescent="0.3">
      <c r="A45" s="18" t="s">
        <v>20</v>
      </c>
      <c r="B45" s="6">
        <v>299</v>
      </c>
      <c r="C45" s="5">
        <f t="shared" si="4"/>
        <v>9.5987158908507217E-2</v>
      </c>
      <c r="E45" s="99" t="s">
        <v>5</v>
      </c>
      <c r="F45" s="3">
        <f>SUM(F38:F44)</f>
        <v>1022</v>
      </c>
      <c r="G45" s="2"/>
    </row>
    <row r="46" spans="1:7" x14ac:dyDescent="0.25">
      <c r="A46" s="18" t="s">
        <v>15</v>
      </c>
      <c r="B46" s="6">
        <v>237</v>
      </c>
      <c r="C46" s="5">
        <f t="shared" si="4"/>
        <v>7.6083467094703053E-2</v>
      </c>
      <c r="E46" s="118" t="s">
        <v>247</v>
      </c>
    </row>
    <row r="47" spans="1:7" x14ac:dyDescent="0.25">
      <c r="A47" s="18" t="s">
        <v>13</v>
      </c>
      <c r="B47" s="6">
        <v>201</v>
      </c>
      <c r="C47" s="5">
        <f t="shared" si="4"/>
        <v>6.4526484751203858E-2</v>
      </c>
      <c r="E47" s="121" t="s">
        <v>248</v>
      </c>
    </row>
    <row r="48" spans="1:7" x14ac:dyDescent="0.25">
      <c r="A48" s="18" t="s">
        <v>16</v>
      </c>
      <c r="B48" s="6">
        <v>129</v>
      </c>
      <c r="C48" s="5">
        <f t="shared" si="4"/>
        <v>4.1412520064205455E-2</v>
      </c>
      <c r="E48" s="121" t="s">
        <v>249</v>
      </c>
    </row>
    <row r="49" spans="1:19" ht="15.75" thickBot="1" x14ac:dyDescent="0.3">
      <c r="A49" s="18" t="s">
        <v>32</v>
      </c>
      <c r="B49" s="6">
        <v>128</v>
      </c>
      <c r="C49" s="5">
        <f t="shared" si="4"/>
        <v>4.1091492776886035E-2</v>
      </c>
    </row>
    <row r="50" spans="1:19" ht="18" thickBot="1" x14ac:dyDescent="0.35">
      <c r="A50" s="18" t="s">
        <v>18</v>
      </c>
      <c r="B50" s="6">
        <v>95</v>
      </c>
      <c r="C50" s="5">
        <f t="shared" si="4"/>
        <v>3.0497592295345103E-2</v>
      </c>
      <c r="E50" s="227" t="s">
        <v>237</v>
      </c>
      <c r="F50" s="228"/>
      <c r="G50" s="229"/>
    </row>
    <row r="51" spans="1:19" x14ac:dyDescent="0.25">
      <c r="A51" s="18" t="s">
        <v>30</v>
      </c>
      <c r="B51" s="6">
        <v>89</v>
      </c>
      <c r="C51" s="5">
        <f t="shared" si="4"/>
        <v>2.8571428571428571E-2</v>
      </c>
      <c r="E51" s="12" t="s">
        <v>54</v>
      </c>
      <c r="F51" s="4" t="s">
        <v>1</v>
      </c>
      <c r="G51" s="11" t="s">
        <v>2</v>
      </c>
    </row>
    <row r="52" spans="1:19" x14ac:dyDescent="0.25">
      <c r="A52" s="18" t="s">
        <v>65</v>
      </c>
      <c r="B52" s="6">
        <v>87</v>
      </c>
      <c r="C52" s="5">
        <f t="shared" si="4"/>
        <v>2.7929373996789728E-2</v>
      </c>
      <c r="E52" s="98" t="s">
        <v>55</v>
      </c>
      <c r="F52" s="6">
        <v>59264</v>
      </c>
      <c r="G52" s="5">
        <f>F52/$F$54</f>
        <v>0.98791445098268016</v>
      </c>
    </row>
    <row r="53" spans="1:19" x14ac:dyDescent="0.25">
      <c r="A53" s="19" t="s">
        <v>33</v>
      </c>
      <c r="B53" s="14">
        <v>506</v>
      </c>
      <c r="C53" s="15">
        <f t="shared" si="4"/>
        <v>0.16243980738362762</v>
      </c>
      <c r="E53" s="13" t="s">
        <v>58</v>
      </c>
      <c r="F53" s="14">
        <v>725</v>
      </c>
      <c r="G53" s="15">
        <f>F53/$F$54</f>
        <v>1.2085549017319843E-2</v>
      </c>
    </row>
    <row r="54" spans="1:19" ht="15.75" thickBot="1" x14ac:dyDescent="0.3">
      <c r="A54" s="99" t="s">
        <v>5</v>
      </c>
      <c r="B54" s="3">
        <f>SUM(B43:B53)</f>
        <v>3115</v>
      </c>
      <c r="C54" s="2"/>
      <c r="E54" s="99" t="s">
        <v>5</v>
      </c>
      <c r="F54" s="3">
        <f>SUM(F52:F53)</f>
        <v>59989</v>
      </c>
      <c r="G54" s="2"/>
    </row>
    <row r="55" spans="1:19" s="97" customFormat="1" ht="15.75" thickBot="1" x14ac:dyDescent="0.3">
      <c r="A55" s="96"/>
      <c r="B55" s="96"/>
      <c r="C55" s="96"/>
      <c r="D55" s="96"/>
      <c r="E55" s="96" t="s">
        <v>258</v>
      </c>
      <c r="F55" s="146"/>
      <c r="G55" s="146"/>
      <c r="H55" s="96"/>
      <c r="I55" s="96"/>
      <c r="J55" s="96"/>
      <c r="K55" s="96"/>
      <c r="L55" s="96"/>
      <c r="M55" s="96"/>
      <c r="N55" s="96"/>
      <c r="O55" s="96"/>
      <c r="P55" s="96"/>
      <c r="Q55" s="96"/>
      <c r="R55" s="96"/>
      <c r="S55" s="96"/>
    </row>
    <row r="56" spans="1:19" ht="34.5" customHeight="1" thickBot="1" x14ac:dyDescent="0.35">
      <c r="A56" s="223" t="s">
        <v>42</v>
      </c>
      <c r="B56" s="224"/>
      <c r="C56" s="225"/>
      <c r="D56" s="97"/>
    </row>
    <row r="57" spans="1:19" ht="18" thickBot="1" x14ac:dyDescent="0.35">
      <c r="A57" s="12" t="s">
        <v>12</v>
      </c>
      <c r="B57" s="4" t="s">
        <v>1</v>
      </c>
      <c r="C57" s="11" t="s">
        <v>2</v>
      </c>
      <c r="E57" s="223" t="s">
        <v>56</v>
      </c>
      <c r="F57" s="224"/>
      <c r="G57" s="225"/>
    </row>
    <row r="58" spans="1:19" x14ac:dyDescent="0.25">
      <c r="A58" s="98" t="s">
        <v>14</v>
      </c>
      <c r="B58" s="6">
        <v>631</v>
      </c>
      <c r="C58" s="5">
        <f t="shared" ref="C58:C64" si="5">B58/$B$65</f>
        <v>0.61741682974559686</v>
      </c>
      <c r="E58" s="12" t="s">
        <v>6</v>
      </c>
      <c r="F58" s="4" t="s">
        <v>7</v>
      </c>
      <c r="G58" s="11" t="s">
        <v>2</v>
      </c>
    </row>
    <row r="59" spans="1:19" x14ac:dyDescent="0.25">
      <c r="A59" s="98" t="s">
        <v>20</v>
      </c>
      <c r="B59" s="6">
        <v>115</v>
      </c>
      <c r="C59" s="5">
        <f t="shared" si="5"/>
        <v>0.11252446183953033</v>
      </c>
      <c r="E59" s="98" t="s">
        <v>36</v>
      </c>
      <c r="F59" s="6">
        <v>1268</v>
      </c>
      <c r="G59" s="5">
        <f t="shared" ref="G59:G64" si="6">F59/$F$65</f>
        <v>3.1777855746579119E-2</v>
      </c>
    </row>
    <row r="60" spans="1:19" x14ac:dyDescent="0.25">
      <c r="A60" s="98" t="s">
        <v>17</v>
      </c>
      <c r="B60" s="6">
        <v>105</v>
      </c>
      <c r="C60" s="5">
        <f t="shared" si="5"/>
        <v>0.10273972602739725</v>
      </c>
      <c r="E60" s="98" t="s">
        <v>37</v>
      </c>
      <c r="F60" s="6">
        <v>3038</v>
      </c>
      <c r="G60" s="5">
        <f t="shared" si="6"/>
        <v>7.6136534509548395E-2</v>
      </c>
    </row>
    <row r="61" spans="1:19" x14ac:dyDescent="0.25">
      <c r="A61" s="98" t="s">
        <v>16</v>
      </c>
      <c r="B61" s="6">
        <v>72</v>
      </c>
      <c r="C61" s="5">
        <f t="shared" si="5"/>
        <v>7.0450097847358117E-2</v>
      </c>
      <c r="E61" s="98" t="s">
        <v>38</v>
      </c>
      <c r="F61" s="6">
        <v>4474</v>
      </c>
      <c r="G61" s="5">
        <f t="shared" si="6"/>
        <v>0.11212470552854494</v>
      </c>
    </row>
    <row r="62" spans="1:19" x14ac:dyDescent="0.25">
      <c r="A62" s="98" t="s">
        <v>13</v>
      </c>
      <c r="B62" s="6">
        <v>66</v>
      </c>
      <c r="C62" s="5">
        <f t="shared" si="5"/>
        <v>6.4579256360078274E-2</v>
      </c>
      <c r="E62" s="98" t="s">
        <v>39</v>
      </c>
      <c r="F62" s="6">
        <v>5120</v>
      </c>
      <c r="G62" s="5">
        <f t="shared" si="6"/>
        <v>0.12831437020700717</v>
      </c>
    </row>
    <row r="63" spans="1:19" x14ac:dyDescent="0.25">
      <c r="A63" s="98" t="s">
        <v>30</v>
      </c>
      <c r="B63" s="6">
        <v>20</v>
      </c>
      <c r="C63" s="5">
        <f t="shared" si="5"/>
        <v>1.9569471624266144E-2</v>
      </c>
      <c r="E63" s="98" t="s">
        <v>40</v>
      </c>
      <c r="F63" s="6">
        <v>4804</v>
      </c>
      <c r="G63" s="5">
        <f t="shared" si="6"/>
        <v>0.12039496767079344</v>
      </c>
    </row>
    <row r="64" spans="1:19" x14ac:dyDescent="0.25">
      <c r="A64" s="13" t="s">
        <v>26</v>
      </c>
      <c r="B64" s="14">
        <v>13</v>
      </c>
      <c r="C64" s="15">
        <f t="shared" si="5"/>
        <v>1.2720156555772993E-2</v>
      </c>
      <c r="E64" s="13" t="s">
        <v>8</v>
      </c>
      <c r="F64" s="14">
        <v>21198</v>
      </c>
      <c r="G64" s="15">
        <f t="shared" si="6"/>
        <v>0.5312515663375269</v>
      </c>
    </row>
    <row r="65" spans="1:7" ht="15.75" thickBot="1" x14ac:dyDescent="0.3">
      <c r="A65" s="99" t="s">
        <v>5</v>
      </c>
      <c r="B65" s="3">
        <f>SUM(B58:B64)</f>
        <v>1022</v>
      </c>
      <c r="C65" s="2"/>
      <c r="E65" s="99" t="s">
        <v>5</v>
      </c>
      <c r="F65" s="3">
        <f>SUM(F59:F64)</f>
        <v>39902</v>
      </c>
      <c r="G65" s="2"/>
    </row>
    <row r="66" spans="1:7" x14ac:dyDescent="0.25">
      <c r="E66" s="122" t="s">
        <v>250</v>
      </c>
      <c r="F66" s="146"/>
      <c r="G66" s="146"/>
    </row>
    <row r="67" spans="1:7" ht="15.75" thickBot="1" x14ac:dyDescent="0.3"/>
    <row r="68" spans="1:7" ht="18" thickBot="1" x14ac:dyDescent="0.35">
      <c r="E68" s="223" t="s">
        <v>57</v>
      </c>
      <c r="F68" s="224"/>
      <c r="G68" s="225"/>
    </row>
    <row r="69" spans="1:7" x14ac:dyDescent="0.25">
      <c r="E69" s="12" t="s">
        <v>6</v>
      </c>
      <c r="F69" s="4" t="s">
        <v>7</v>
      </c>
      <c r="G69" s="11" t="s">
        <v>2</v>
      </c>
    </row>
    <row r="70" spans="1:7" x14ac:dyDescent="0.25">
      <c r="E70" s="98" t="s">
        <v>36</v>
      </c>
      <c r="F70" s="6">
        <v>67</v>
      </c>
      <c r="G70" s="5">
        <f t="shared" ref="G70:G75" si="7">F70/$F$76</f>
        <v>0.13009708737864079</v>
      </c>
    </row>
    <row r="71" spans="1:7" x14ac:dyDescent="0.25">
      <c r="E71" s="98" t="s">
        <v>37</v>
      </c>
      <c r="F71" s="6">
        <v>234</v>
      </c>
      <c r="G71" s="5">
        <f t="shared" si="7"/>
        <v>0.45436893203883494</v>
      </c>
    </row>
    <row r="72" spans="1:7" x14ac:dyDescent="0.25">
      <c r="E72" s="98" t="s">
        <v>38</v>
      </c>
      <c r="F72" s="6">
        <v>0</v>
      </c>
      <c r="G72" s="5">
        <f t="shared" si="7"/>
        <v>0</v>
      </c>
    </row>
    <row r="73" spans="1:7" x14ac:dyDescent="0.25">
      <c r="E73" s="98" t="s">
        <v>39</v>
      </c>
      <c r="F73" s="6">
        <v>102</v>
      </c>
      <c r="G73" s="5">
        <f t="shared" si="7"/>
        <v>0.19805825242718447</v>
      </c>
    </row>
    <row r="74" spans="1:7" x14ac:dyDescent="0.25">
      <c r="E74" s="98" t="s">
        <v>40</v>
      </c>
      <c r="F74" s="6">
        <v>26</v>
      </c>
      <c r="G74" s="5">
        <f t="shared" si="7"/>
        <v>5.0485436893203881E-2</v>
      </c>
    </row>
    <row r="75" spans="1:7" x14ac:dyDescent="0.25">
      <c r="E75" s="13" t="s">
        <v>8</v>
      </c>
      <c r="F75" s="14">
        <v>86</v>
      </c>
      <c r="G75" s="15">
        <f t="shared" si="7"/>
        <v>0.16699029126213591</v>
      </c>
    </row>
    <row r="76" spans="1:7" ht="15.75" thickBot="1" x14ac:dyDescent="0.3">
      <c r="E76" s="99" t="s">
        <v>5</v>
      </c>
      <c r="F76" s="3">
        <f>SUM(F70:F75)</f>
        <v>515</v>
      </c>
      <c r="G76" s="2"/>
    </row>
    <row r="77" spans="1:7" ht="15.75" thickBot="1" x14ac:dyDescent="0.3"/>
    <row r="78" spans="1:7" ht="30.75" customHeight="1" thickBot="1" x14ac:dyDescent="0.35">
      <c r="E78" s="223" t="s">
        <v>59</v>
      </c>
      <c r="F78" s="224"/>
      <c r="G78" s="225"/>
    </row>
    <row r="79" spans="1:7" x14ac:dyDescent="0.25">
      <c r="E79" s="12" t="s">
        <v>6</v>
      </c>
      <c r="F79" s="4" t="s">
        <v>7</v>
      </c>
      <c r="G79" s="11" t="s">
        <v>2</v>
      </c>
    </row>
    <row r="80" spans="1:7" x14ac:dyDescent="0.25">
      <c r="E80" s="98" t="s">
        <v>36</v>
      </c>
      <c r="F80" s="6">
        <f>F70</f>
        <v>67</v>
      </c>
      <c r="G80" s="5">
        <f>F80/$F$82</f>
        <v>0.22259136212624583</v>
      </c>
    </row>
    <row r="81" spans="5:7" x14ac:dyDescent="0.25">
      <c r="E81" s="13" t="s">
        <v>37</v>
      </c>
      <c r="F81" s="14">
        <f>F71</f>
        <v>234</v>
      </c>
      <c r="G81" s="15">
        <f>F81/$F$82</f>
        <v>0.77740863787375414</v>
      </c>
    </row>
    <row r="82" spans="5:7" ht="15.75" thickBot="1" x14ac:dyDescent="0.3">
      <c r="E82" s="99" t="s">
        <v>5</v>
      </c>
      <c r="F82" s="3">
        <f>SUM(F80:F81)</f>
        <v>301</v>
      </c>
      <c r="G82" s="2"/>
    </row>
    <row r="83" spans="5:7" x14ac:dyDescent="0.25">
      <c r="E83" s="96" t="s">
        <v>263</v>
      </c>
    </row>
    <row r="99" ht="30" customHeight="1" x14ac:dyDescent="0.25"/>
    <row r="110" ht="33" customHeight="1" x14ac:dyDescent="0.25"/>
    <row r="120" spans="1:3" ht="34.5" customHeight="1" x14ac:dyDescent="0.25"/>
    <row r="126" spans="1:3" ht="15.75" thickBot="1" x14ac:dyDescent="0.3"/>
    <row r="127" spans="1:3" ht="33.75" customHeight="1" thickBot="1" x14ac:dyDescent="0.35">
      <c r="A127" s="223" t="s">
        <v>60</v>
      </c>
      <c r="B127" s="224"/>
      <c r="C127" s="225"/>
    </row>
    <row r="128" spans="1:3" x14ac:dyDescent="0.25">
      <c r="A128" s="12" t="s">
        <v>12</v>
      </c>
      <c r="B128" s="4" t="s">
        <v>1</v>
      </c>
      <c r="C128" s="11" t="s">
        <v>2</v>
      </c>
    </row>
    <row r="129" spans="1:3" x14ac:dyDescent="0.25">
      <c r="A129" s="98" t="s">
        <v>14</v>
      </c>
      <c r="B129" s="6">
        <v>279</v>
      </c>
      <c r="C129" s="5">
        <f t="shared" ref="C129:C137" si="8">B129/$B$138</f>
        <v>0.54174757281553398</v>
      </c>
    </row>
    <row r="130" spans="1:3" x14ac:dyDescent="0.25">
      <c r="A130" s="98" t="s">
        <v>17</v>
      </c>
      <c r="B130" s="6">
        <v>66</v>
      </c>
      <c r="C130" s="5">
        <f t="shared" si="8"/>
        <v>0.12815533980582525</v>
      </c>
    </row>
    <row r="131" spans="1:3" x14ac:dyDescent="0.25">
      <c r="A131" s="98" t="s">
        <v>15</v>
      </c>
      <c r="B131" s="6">
        <v>62</v>
      </c>
      <c r="C131" s="5">
        <f t="shared" si="8"/>
        <v>0.12038834951456311</v>
      </c>
    </row>
    <row r="132" spans="1:3" x14ac:dyDescent="0.25">
      <c r="A132" s="98" t="s">
        <v>16</v>
      </c>
      <c r="B132" s="6">
        <v>29</v>
      </c>
      <c r="C132" s="5">
        <f t="shared" si="8"/>
        <v>5.6310679611650483E-2</v>
      </c>
    </row>
    <row r="133" spans="1:3" x14ac:dyDescent="0.25">
      <c r="A133" s="98" t="s">
        <v>22</v>
      </c>
      <c r="B133" s="6">
        <v>19</v>
      </c>
      <c r="C133" s="5">
        <f t="shared" si="8"/>
        <v>3.6893203883495145E-2</v>
      </c>
    </row>
    <row r="134" spans="1:3" x14ac:dyDescent="0.25">
      <c r="A134" s="98" t="s">
        <v>20</v>
      </c>
      <c r="B134" s="6">
        <v>17</v>
      </c>
      <c r="C134" s="5">
        <f t="shared" si="8"/>
        <v>3.3009708737864081E-2</v>
      </c>
    </row>
    <row r="135" spans="1:3" x14ac:dyDescent="0.25">
      <c r="A135" s="98" t="s">
        <v>21</v>
      </c>
      <c r="B135" s="6">
        <v>16</v>
      </c>
      <c r="C135" s="5">
        <f t="shared" si="8"/>
        <v>3.1067961165048542E-2</v>
      </c>
    </row>
    <row r="136" spans="1:3" x14ac:dyDescent="0.25">
      <c r="A136" s="98" t="s">
        <v>30</v>
      </c>
      <c r="B136" s="6">
        <v>15</v>
      </c>
      <c r="C136" s="5">
        <f t="shared" si="8"/>
        <v>2.9126213592233011E-2</v>
      </c>
    </row>
    <row r="137" spans="1:3" x14ac:dyDescent="0.25">
      <c r="A137" s="13" t="s">
        <v>13</v>
      </c>
      <c r="B137" s="14">
        <v>12</v>
      </c>
      <c r="C137" s="15">
        <f t="shared" si="8"/>
        <v>2.3300970873786409E-2</v>
      </c>
    </row>
    <row r="138" spans="1:3" ht="15.75" thickBot="1" x14ac:dyDescent="0.3">
      <c r="A138" s="99" t="s">
        <v>5</v>
      </c>
      <c r="B138" s="3">
        <f>SUM(B129:B137)</f>
        <v>515</v>
      </c>
      <c r="C138" s="2"/>
    </row>
    <row r="139" spans="1:3" x14ac:dyDescent="0.25">
      <c r="A139" s="123" t="s">
        <v>251</v>
      </c>
    </row>
    <row r="140" spans="1:3" ht="15.75" thickBot="1" x14ac:dyDescent="0.3"/>
    <row r="141" spans="1:3" ht="35.25" customHeight="1" thickBot="1" x14ac:dyDescent="0.35">
      <c r="A141" s="223" t="s">
        <v>61</v>
      </c>
      <c r="B141" s="224"/>
      <c r="C141" s="225"/>
    </row>
    <row r="142" spans="1:3" x14ac:dyDescent="0.25">
      <c r="A142" s="12" t="s">
        <v>12</v>
      </c>
      <c r="B142" s="4" t="s">
        <v>1</v>
      </c>
      <c r="C142" s="11" t="s">
        <v>2</v>
      </c>
    </row>
    <row r="143" spans="1:3" x14ac:dyDescent="0.25">
      <c r="A143" s="98" t="s">
        <v>14</v>
      </c>
      <c r="B143" s="6">
        <v>213</v>
      </c>
      <c r="C143" s="5">
        <f>B143/$B$148</f>
        <v>0.70764119601328901</v>
      </c>
    </row>
    <row r="144" spans="1:3" x14ac:dyDescent="0.25">
      <c r="A144" s="98" t="s">
        <v>17</v>
      </c>
      <c r="B144" s="6">
        <v>30</v>
      </c>
      <c r="C144" s="5">
        <f>B144/$B$148</f>
        <v>9.9667774086378738E-2</v>
      </c>
    </row>
    <row r="145" spans="1:3" x14ac:dyDescent="0.25">
      <c r="A145" s="98" t="s">
        <v>16</v>
      </c>
      <c r="B145" s="6">
        <v>29</v>
      </c>
      <c r="C145" s="5">
        <f>B145/$B$148</f>
        <v>9.634551495016612E-2</v>
      </c>
    </row>
    <row r="146" spans="1:3" x14ac:dyDescent="0.25">
      <c r="A146" s="98" t="s">
        <v>20</v>
      </c>
      <c r="B146" s="6">
        <v>17</v>
      </c>
      <c r="C146" s="5">
        <f>B146/$B$148</f>
        <v>5.647840531561462E-2</v>
      </c>
    </row>
    <row r="147" spans="1:3" x14ac:dyDescent="0.25">
      <c r="A147" s="13" t="s">
        <v>13</v>
      </c>
      <c r="B147" s="14">
        <v>12</v>
      </c>
      <c r="C147" s="15">
        <f>B147/$B$148</f>
        <v>3.9867109634551492E-2</v>
      </c>
    </row>
    <row r="148" spans="1:3" ht="15.75" thickBot="1" x14ac:dyDescent="0.3">
      <c r="A148" s="99" t="s">
        <v>5</v>
      </c>
      <c r="B148" s="3">
        <f>SUM(B143:B147)</f>
        <v>301</v>
      </c>
      <c r="C148" s="2"/>
    </row>
    <row r="150" spans="1:3" x14ac:dyDescent="0.25">
      <c r="A150" s="96" t="s">
        <v>252</v>
      </c>
    </row>
  </sheetData>
  <mergeCells count="18">
    <mergeCell ref="A1:G1"/>
    <mergeCell ref="A5:C5"/>
    <mergeCell ref="A141:C141"/>
    <mergeCell ref="A41:C41"/>
    <mergeCell ref="A56:C56"/>
    <mergeCell ref="E25:G25"/>
    <mergeCell ref="E36:G36"/>
    <mergeCell ref="E50:G50"/>
    <mergeCell ref="E57:G57"/>
    <mergeCell ref="E78:G78"/>
    <mergeCell ref="A127:C127"/>
    <mergeCell ref="J5:K5"/>
    <mergeCell ref="A12:C12"/>
    <mergeCell ref="E68:G68"/>
    <mergeCell ref="E12:G12"/>
    <mergeCell ref="A24:C24"/>
    <mergeCell ref="A35:C35"/>
    <mergeCell ref="E18:G1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47"/>
  <sheetViews>
    <sheetView tabSelected="1" workbookViewId="0">
      <selection activeCell="A2" sqref="A2:C2"/>
    </sheetView>
  </sheetViews>
  <sheetFormatPr defaultColWidth="9.140625" defaultRowHeight="15" x14ac:dyDescent="0.25"/>
  <cols>
    <col min="1" max="1" width="33.85546875" style="96" customWidth="1"/>
    <col min="2" max="2" width="19.140625" style="96" customWidth="1"/>
    <col min="3" max="3" width="10" style="96" bestFit="1" customWidth="1"/>
    <col min="4" max="4" width="9.140625" style="96"/>
    <col min="5" max="5" width="39" style="96" customWidth="1"/>
    <col min="6" max="6" width="18.42578125" style="96" bestFit="1" customWidth="1"/>
    <col min="7" max="7" width="10" style="96" bestFit="1" customWidth="1"/>
    <col min="8" max="8" width="9.140625" style="96"/>
    <col min="9" max="9" width="26.7109375" style="96" bestFit="1" customWidth="1"/>
    <col min="10" max="16384" width="9.140625" style="96"/>
  </cols>
  <sheetData>
    <row r="1" spans="1:11" ht="25.5" customHeight="1" x14ac:dyDescent="0.35">
      <c r="A1" s="226" t="s">
        <v>284</v>
      </c>
      <c r="B1" s="226"/>
      <c r="C1" s="226"/>
      <c r="D1" s="226"/>
      <c r="E1" s="226"/>
      <c r="F1" s="226"/>
    </row>
    <row r="2" spans="1:11" ht="18.75" x14ac:dyDescent="0.3">
      <c r="A2" s="234" t="s">
        <v>245</v>
      </c>
      <c r="B2" s="234"/>
      <c r="C2" s="234"/>
      <c r="D2" s="138"/>
      <c r="E2" s="235" t="s">
        <v>286</v>
      </c>
      <c r="F2" s="235"/>
      <c r="G2" s="235"/>
    </row>
    <row r="3" spans="1:11" ht="30.75" customHeight="1" x14ac:dyDescent="0.25">
      <c r="A3" s="236" t="s">
        <v>246</v>
      </c>
      <c r="B3" s="236"/>
      <c r="C3" s="236"/>
      <c r="D3" s="138"/>
      <c r="E3" s="237" t="s">
        <v>248</v>
      </c>
      <c r="F3" s="237"/>
      <c r="G3" s="237"/>
    </row>
    <row r="4" spans="1:11" ht="66.75" customHeight="1" thickBot="1" x14ac:dyDescent="0.3">
      <c r="E4" s="233" t="s">
        <v>249</v>
      </c>
      <c r="F4" s="233"/>
      <c r="G4" s="233"/>
    </row>
    <row r="5" spans="1:11" ht="18" thickBot="1" x14ac:dyDescent="0.35">
      <c r="A5" s="227" t="s">
        <v>34</v>
      </c>
      <c r="B5" s="228"/>
      <c r="C5" s="229"/>
      <c r="E5" s="227" t="s">
        <v>237</v>
      </c>
      <c r="F5" s="228"/>
      <c r="G5" s="229"/>
      <c r="I5" s="238"/>
      <c r="J5" s="238"/>
      <c r="K5" s="116"/>
    </row>
    <row r="6" spans="1:11" x14ac:dyDescent="0.25">
      <c r="A6" s="12" t="s">
        <v>0</v>
      </c>
      <c r="B6" s="4" t="s">
        <v>1</v>
      </c>
      <c r="C6" s="11" t="s">
        <v>2</v>
      </c>
      <c r="E6" s="12" t="s">
        <v>54</v>
      </c>
      <c r="F6" s="4" t="s">
        <v>1</v>
      </c>
      <c r="G6" s="11" t="s">
        <v>2</v>
      </c>
      <c r="I6" s="116"/>
      <c r="J6" s="116"/>
      <c r="K6" s="116"/>
    </row>
    <row r="7" spans="1:11" x14ac:dyDescent="0.25">
      <c r="A7" s="98" t="s">
        <v>3</v>
      </c>
      <c r="B7" s="6">
        <f>SUM('1:17'!B7)</f>
        <v>2126362</v>
      </c>
      <c r="C7" s="5">
        <f>B7/$B$9</f>
        <v>0.88936598080869167</v>
      </c>
      <c r="E7" s="98" t="s">
        <v>55</v>
      </c>
      <c r="F7" s="161">
        <f>SUM('1:17'!F52)</f>
        <v>924260</v>
      </c>
      <c r="G7" s="163">
        <f>F7/$F$9</f>
        <v>0.92993446007537994</v>
      </c>
      <c r="I7" s="116"/>
      <c r="J7" s="116"/>
      <c r="K7" s="116"/>
    </row>
    <row r="8" spans="1:11" x14ac:dyDescent="0.25">
      <c r="A8" s="13" t="s">
        <v>308</v>
      </c>
      <c r="B8" s="14">
        <f>SUM('1:17'!B8)</f>
        <v>264512</v>
      </c>
      <c r="C8" s="15">
        <f>B8/$B$9</f>
        <v>0.11063401919130829</v>
      </c>
      <c r="E8" s="13" t="s">
        <v>58</v>
      </c>
      <c r="F8" s="162">
        <f>SUM('1:17'!F53)</f>
        <v>69638</v>
      </c>
      <c r="G8" s="15">
        <f>F8/$F$9</f>
        <v>7.0065539924620029E-2</v>
      </c>
      <c r="I8" s="116"/>
      <c r="J8" s="116"/>
      <c r="K8" s="116"/>
    </row>
    <row r="9" spans="1:11" ht="15.75" thickBot="1" x14ac:dyDescent="0.3">
      <c r="A9" s="99" t="s">
        <v>5</v>
      </c>
      <c r="B9" s="3">
        <f>SUM(B7:B8)</f>
        <v>2390874</v>
      </c>
      <c r="C9" s="2"/>
      <c r="E9" s="99" t="s">
        <v>5</v>
      </c>
      <c r="F9" s="3">
        <f>SUM(F7:F8)</f>
        <v>993898</v>
      </c>
      <c r="G9" s="2"/>
      <c r="I9" s="116"/>
      <c r="J9" s="116"/>
      <c r="K9" s="116"/>
    </row>
    <row r="10" spans="1:11" x14ac:dyDescent="0.25">
      <c r="A10" s="96" t="s">
        <v>264</v>
      </c>
      <c r="E10" s="96" t="s">
        <v>258</v>
      </c>
      <c r="I10" s="116"/>
      <c r="J10" s="116"/>
      <c r="K10" s="116"/>
    </row>
    <row r="11" spans="1:11" ht="15.75" thickBot="1" x14ac:dyDescent="0.3">
      <c r="I11" s="116"/>
      <c r="J11" s="116"/>
      <c r="K11" s="116"/>
    </row>
    <row r="12" spans="1:11" ht="35.25" customHeight="1" thickBot="1" x14ac:dyDescent="0.35">
      <c r="A12" s="227" t="s">
        <v>35</v>
      </c>
      <c r="B12" s="228"/>
      <c r="C12" s="229"/>
      <c r="E12" s="211" t="s">
        <v>56</v>
      </c>
      <c r="F12" s="212"/>
      <c r="G12" s="213"/>
      <c r="I12" s="116"/>
      <c r="J12" s="116"/>
      <c r="K12" s="116"/>
    </row>
    <row r="13" spans="1:11" x14ac:dyDescent="0.25">
      <c r="A13" s="12" t="s">
        <v>6</v>
      </c>
      <c r="B13" s="4" t="s">
        <v>7</v>
      </c>
      <c r="C13" s="11" t="s">
        <v>2</v>
      </c>
      <c r="E13" s="12" t="s">
        <v>6</v>
      </c>
      <c r="F13" s="4" t="s">
        <v>7</v>
      </c>
      <c r="G13" s="11" t="s">
        <v>2</v>
      </c>
      <c r="I13" s="116"/>
      <c r="J13" s="116"/>
      <c r="K13" s="116"/>
    </row>
    <row r="14" spans="1:11" ht="15" customHeight="1" x14ac:dyDescent="0.25">
      <c r="A14" s="98" t="s">
        <v>36</v>
      </c>
      <c r="B14" s="6">
        <f>SUM('1:17'!B14)</f>
        <v>253021</v>
      </c>
      <c r="C14" s="5">
        <f t="shared" ref="C14:C20" si="0">B14/$B$21</f>
        <v>0.10582782697875337</v>
      </c>
      <c r="E14" s="98" t="s">
        <v>36</v>
      </c>
      <c r="F14" s="6">
        <f>SUM('1:17'!F59)</f>
        <v>43937</v>
      </c>
      <c r="G14" s="5">
        <f t="shared" ref="G14:G19" si="1">F14/$F$20</f>
        <v>7.4559341850942401E-2</v>
      </c>
      <c r="I14" s="116"/>
      <c r="J14" s="116"/>
      <c r="K14" s="116"/>
    </row>
    <row r="15" spans="1:11" x14ac:dyDescent="0.25">
      <c r="A15" s="98" t="s">
        <v>37</v>
      </c>
      <c r="B15" s="6">
        <f>SUM('1:17'!B15)</f>
        <v>270956</v>
      </c>
      <c r="C15" s="5">
        <f t="shared" si="0"/>
        <v>0.11332926787442583</v>
      </c>
      <c r="E15" s="98" t="s">
        <v>37</v>
      </c>
      <c r="F15" s="6">
        <f>SUM('1:17'!F60)</f>
        <v>60335</v>
      </c>
      <c r="G15" s="5">
        <f t="shared" si="1"/>
        <v>0.10238609578661743</v>
      </c>
      <c r="I15" s="116"/>
      <c r="J15" s="116"/>
      <c r="K15" s="116"/>
    </row>
    <row r="16" spans="1:11" x14ac:dyDescent="0.25">
      <c r="A16" s="98" t="s">
        <v>38</v>
      </c>
      <c r="B16" s="6">
        <f>SUM('1:17'!B16)</f>
        <v>276642</v>
      </c>
      <c r="C16" s="5">
        <f t="shared" si="0"/>
        <v>0.115707477683893</v>
      </c>
      <c r="E16" s="98" t="s">
        <v>38</v>
      </c>
      <c r="F16" s="6">
        <f>SUM('1:17'!F61)</f>
        <v>65993</v>
      </c>
      <c r="G16" s="5">
        <f t="shared" si="1"/>
        <v>0.11198749679698755</v>
      </c>
      <c r="I16" s="116"/>
      <c r="J16" s="116"/>
      <c r="K16" s="116"/>
    </row>
    <row r="17" spans="1:11" x14ac:dyDescent="0.25">
      <c r="A17" s="98" t="s">
        <v>39</v>
      </c>
      <c r="B17" s="6">
        <f>SUM('1:17'!B17)</f>
        <v>265869</v>
      </c>
      <c r="C17" s="5">
        <f t="shared" si="0"/>
        <v>0.11120159406141854</v>
      </c>
      <c r="E17" s="98" t="s">
        <v>39</v>
      </c>
      <c r="F17" s="6">
        <f>SUM('1:17'!F62)</f>
        <v>63507</v>
      </c>
      <c r="G17" s="5">
        <f t="shared" si="1"/>
        <v>0.10776885365245237</v>
      </c>
      <c r="I17" s="116"/>
      <c r="J17" s="116"/>
      <c r="K17" s="116"/>
    </row>
    <row r="18" spans="1:11" ht="32.25" customHeight="1" x14ac:dyDescent="0.25">
      <c r="A18" s="98" t="s">
        <v>40</v>
      </c>
      <c r="B18" s="6">
        <f>SUM('1:17'!B18)</f>
        <v>247961</v>
      </c>
      <c r="C18" s="5">
        <f t="shared" si="0"/>
        <v>0.1037114461071558</v>
      </c>
      <c r="E18" s="98" t="s">
        <v>40</v>
      </c>
      <c r="F18" s="6">
        <f>SUM('1:17'!F63)</f>
        <v>61207</v>
      </c>
      <c r="G18" s="5">
        <f t="shared" si="1"/>
        <v>0.10386584511165149</v>
      </c>
      <c r="I18" s="116"/>
      <c r="J18" s="116"/>
      <c r="K18" s="116"/>
    </row>
    <row r="19" spans="1:11" ht="18" customHeight="1" x14ac:dyDescent="0.25">
      <c r="A19" s="98" t="s">
        <v>8</v>
      </c>
      <c r="B19" s="6">
        <f>SUM('1:17'!B19)</f>
        <v>978420</v>
      </c>
      <c r="C19" s="5">
        <f t="shared" si="0"/>
        <v>0.40923110126255086</v>
      </c>
      <c r="E19" s="13" t="s">
        <v>8</v>
      </c>
      <c r="F19" s="162">
        <f>SUM('1:17'!F64)</f>
        <v>294310</v>
      </c>
      <c r="G19" s="15">
        <f t="shared" si="1"/>
        <v>0.49943236680134873</v>
      </c>
      <c r="I19" s="116"/>
      <c r="J19" s="116"/>
      <c r="K19" s="116"/>
    </row>
    <row r="20" spans="1:11" ht="15" customHeight="1" thickBot="1" x14ac:dyDescent="0.3">
      <c r="A20" s="13" t="s">
        <v>9</v>
      </c>
      <c r="B20" s="14">
        <f>SUM('1:17'!B20)</f>
        <v>98005</v>
      </c>
      <c r="C20" s="15">
        <f t="shared" si="0"/>
        <v>4.0991286031802597E-2</v>
      </c>
      <c r="E20" s="159" t="s">
        <v>5</v>
      </c>
      <c r="F20" s="3">
        <f>SUM(F14:F19)</f>
        <v>589289</v>
      </c>
      <c r="G20" s="164"/>
      <c r="I20" s="116"/>
      <c r="J20" s="116"/>
      <c r="K20" s="116"/>
    </row>
    <row r="21" spans="1:11" ht="52.5" customHeight="1" thickBot="1" x14ac:dyDescent="0.3">
      <c r="A21" s="99" t="s">
        <v>5</v>
      </c>
      <c r="B21" s="3">
        <f>SUM(B14:B20)</f>
        <v>2390874</v>
      </c>
      <c r="C21" s="2"/>
      <c r="E21" s="239" t="s">
        <v>250</v>
      </c>
      <c r="F21" s="240"/>
      <c r="G21" s="241"/>
      <c r="I21" s="116"/>
      <c r="J21" s="116"/>
      <c r="K21" s="116"/>
    </row>
    <row r="22" spans="1:11" x14ac:dyDescent="0.25">
      <c r="A22" s="96" t="s">
        <v>264</v>
      </c>
      <c r="I22" s="116"/>
      <c r="J22" s="116"/>
      <c r="K22" s="116"/>
    </row>
    <row r="23" spans="1:11" ht="15.75" thickBot="1" x14ac:dyDescent="0.3">
      <c r="I23" s="116"/>
      <c r="J23" s="116"/>
      <c r="K23" s="116"/>
    </row>
    <row r="24" spans="1:11" ht="35.25" customHeight="1" thickBot="1" x14ac:dyDescent="0.35">
      <c r="A24" s="227" t="s">
        <v>10</v>
      </c>
      <c r="B24" s="228"/>
      <c r="C24" s="229"/>
      <c r="E24" s="223" t="s">
        <v>57</v>
      </c>
      <c r="F24" s="224"/>
      <c r="G24" s="225"/>
      <c r="I24" s="116"/>
      <c r="J24" s="116"/>
      <c r="K24" s="116"/>
    </row>
    <row r="25" spans="1:11" x14ac:dyDescent="0.25">
      <c r="A25" s="12" t="s">
        <v>6</v>
      </c>
      <c r="B25" s="4" t="s">
        <v>7</v>
      </c>
      <c r="C25" s="11" t="s">
        <v>2</v>
      </c>
      <c r="E25" s="12" t="s">
        <v>6</v>
      </c>
      <c r="F25" s="4" t="s">
        <v>7</v>
      </c>
      <c r="G25" s="11" t="s">
        <v>2</v>
      </c>
      <c r="I25" s="116"/>
      <c r="J25" s="116"/>
      <c r="K25" s="116"/>
    </row>
    <row r="26" spans="1:11" ht="14.45" customHeight="1" x14ac:dyDescent="0.25">
      <c r="A26" s="98" t="s">
        <v>36</v>
      </c>
      <c r="B26" s="6">
        <f>SUM('1:17'!B26)</f>
        <v>52891</v>
      </c>
      <c r="C26" s="5">
        <f t="shared" ref="C26:C32" si="2">B26/$B$33</f>
        <v>0.19995690176627148</v>
      </c>
      <c r="E26" s="98" t="s">
        <v>36</v>
      </c>
      <c r="F26" s="6">
        <f>SUM('1:17'!F70)</f>
        <v>9108</v>
      </c>
      <c r="G26" s="5">
        <f t="shared" ref="G26:G31" si="3">F26/$F$32</f>
        <v>0.21021048744460857</v>
      </c>
      <c r="I26" s="116"/>
      <c r="J26" s="116"/>
      <c r="K26" s="116"/>
    </row>
    <row r="27" spans="1:11" ht="15" customHeight="1" x14ac:dyDescent="0.25">
      <c r="A27" s="98" t="s">
        <v>37</v>
      </c>
      <c r="B27" s="6">
        <f>SUM('1:17'!B27)</f>
        <v>60727</v>
      </c>
      <c r="C27" s="5">
        <f t="shared" si="2"/>
        <v>0.22958126663440601</v>
      </c>
      <c r="E27" s="98" t="s">
        <v>37</v>
      </c>
      <c r="F27" s="6">
        <f>SUM('1:17'!F71)</f>
        <v>12518</v>
      </c>
      <c r="G27" s="5">
        <f t="shared" si="3"/>
        <v>0.28891248153618909</v>
      </c>
      <c r="I27" s="116"/>
      <c r="J27" s="116"/>
      <c r="K27" s="116"/>
    </row>
    <row r="28" spans="1:11" ht="14.45" customHeight="1" x14ac:dyDescent="0.25">
      <c r="A28" s="98" t="s">
        <v>38</v>
      </c>
      <c r="B28" s="6">
        <f>SUM('1:17'!B28)</f>
        <v>47520</v>
      </c>
      <c r="C28" s="5">
        <f t="shared" si="2"/>
        <v>0.17965158480522622</v>
      </c>
      <c r="E28" s="98" t="s">
        <v>38</v>
      </c>
      <c r="F28" s="6">
        <f>SUM('1:17'!F72)</f>
        <v>7925</v>
      </c>
      <c r="G28" s="5">
        <f t="shared" si="3"/>
        <v>0.18290712703101919</v>
      </c>
      <c r="I28" s="116"/>
      <c r="J28" s="116"/>
      <c r="K28" s="116"/>
    </row>
    <row r="29" spans="1:11" x14ac:dyDescent="0.25">
      <c r="A29" s="98" t="s">
        <v>39</v>
      </c>
      <c r="B29" s="6">
        <f>SUM('1:17'!B29)</f>
        <v>31636</v>
      </c>
      <c r="C29" s="5">
        <f t="shared" si="2"/>
        <v>0.11960137914347932</v>
      </c>
      <c r="E29" s="98" t="s">
        <v>39</v>
      </c>
      <c r="F29" s="6">
        <f>SUM('1:17'!F73)</f>
        <v>4834</v>
      </c>
      <c r="G29" s="5">
        <f t="shared" si="3"/>
        <v>0.11156757754800591</v>
      </c>
      <c r="I29" s="116"/>
      <c r="J29" s="116"/>
      <c r="K29" s="116"/>
    </row>
    <row r="30" spans="1:11" x14ac:dyDescent="0.25">
      <c r="A30" s="98" t="s">
        <v>40</v>
      </c>
      <c r="B30" s="6">
        <f>SUM('1:17'!B30)</f>
        <v>20730</v>
      </c>
      <c r="C30" s="5">
        <f t="shared" si="2"/>
        <v>7.8370735543188963E-2</v>
      </c>
      <c r="E30" s="98" t="s">
        <v>40</v>
      </c>
      <c r="F30" s="6">
        <f>SUM('1:17'!F74)</f>
        <v>3108</v>
      </c>
      <c r="G30" s="5">
        <f t="shared" si="3"/>
        <v>7.1731905465288029E-2</v>
      </c>
      <c r="I30" s="116"/>
      <c r="J30" s="116"/>
      <c r="K30" s="116"/>
    </row>
    <row r="31" spans="1:11" x14ac:dyDescent="0.25">
      <c r="A31" s="98" t="s">
        <v>8</v>
      </c>
      <c r="B31" s="6">
        <f>SUM('1:17'!B31)</f>
        <v>44346</v>
      </c>
      <c r="C31" s="5">
        <f t="shared" si="2"/>
        <v>0.16765212920396808</v>
      </c>
      <c r="E31" s="13" t="s">
        <v>8</v>
      </c>
      <c r="F31" s="6">
        <f>SUM('1:17'!F75)</f>
        <v>5835</v>
      </c>
      <c r="G31" s="15">
        <f t="shared" si="3"/>
        <v>0.13467042097488921</v>
      </c>
      <c r="I31" s="116"/>
      <c r="J31" s="116"/>
      <c r="K31" s="116"/>
    </row>
    <row r="32" spans="1:11" ht="15.75" thickBot="1" x14ac:dyDescent="0.3">
      <c r="A32" s="13" t="s">
        <v>9</v>
      </c>
      <c r="B32" s="6">
        <f>SUM('1:17'!B32)</f>
        <v>6662</v>
      </c>
      <c r="C32" s="15">
        <f t="shared" si="2"/>
        <v>2.5186002903459955E-2</v>
      </c>
      <c r="E32" s="147" t="s">
        <v>5</v>
      </c>
      <c r="F32" s="165">
        <f>SUM(F26:F31)</f>
        <v>43328</v>
      </c>
      <c r="G32" s="2"/>
      <c r="I32" s="116"/>
      <c r="J32" s="116"/>
      <c r="K32" s="116"/>
    </row>
    <row r="33" spans="1:7" ht="15.75" thickBot="1" x14ac:dyDescent="0.3">
      <c r="A33" s="99" t="s">
        <v>5</v>
      </c>
      <c r="B33" s="165">
        <f>SUM(B26:B32)</f>
        <v>264512</v>
      </c>
      <c r="C33" s="2"/>
    </row>
    <row r="34" spans="1:7" ht="37.5" customHeight="1" thickBot="1" x14ac:dyDescent="0.35">
      <c r="A34" s="116"/>
      <c r="B34" s="6"/>
      <c r="C34" s="116"/>
      <c r="E34" s="223" t="s">
        <v>59</v>
      </c>
      <c r="F34" s="224"/>
      <c r="G34" s="225"/>
    </row>
    <row r="35" spans="1:7" ht="18" thickBot="1" x14ac:dyDescent="0.35">
      <c r="A35" s="223" t="s">
        <v>262</v>
      </c>
      <c r="B35" s="224"/>
      <c r="C35" s="225"/>
      <c r="E35" s="12" t="s">
        <v>6</v>
      </c>
      <c r="F35" s="4" t="s">
        <v>7</v>
      </c>
      <c r="G35" s="11" t="s">
        <v>2</v>
      </c>
    </row>
    <row r="36" spans="1:7" x14ac:dyDescent="0.25">
      <c r="A36" s="12" t="s">
        <v>0</v>
      </c>
      <c r="B36" s="4" t="s">
        <v>1</v>
      </c>
      <c r="C36" s="11" t="s">
        <v>2</v>
      </c>
      <c r="E36" s="98" t="s">
        <v>36</v>
      </c>
      <c r="F36" s="6">
        <f>F26</f>
        <v>9108</v>
      </c>
      <c r="G36" s="5">
        <f>F36/$F$38</f>
        <v>0.42115971515768058</v>
      </c>
    </row>
    <row r="37" spans="1:7" x14ac:dyDescent="0.25">
      <c r="A37" s="98" t="s">
        <v>3</v>
      </c>
      <c r="B37" s="6">
        <f>SUM('1:17'!F14)</f>
        <v>200130</v>
      </c>
      <c r="C37" s="5">
        <f>B37/B39</f>
        <v>0.79096201501061181</v>
      </c>
      <c r="E37" s="13" t="s">
        <v>37</v>
      </c>
      <c r="F37" s="14">
        <f>F27</f>
        <v>12518</v>
      </c>
      <c r="G37" s="15">
        <f>F37/$F$38</f>
        <v>0.57884028484231942</v>
      </c>
    </row>
    <row r="38" spans="1:7" ht="15.75" thickBot="1" x14ac:dyDescent="0.3">
      <c r="A38" s="13" t="s">
        <v>308</v>
      </c>
      <c r="B38" s="6">
        <f>SUM('1:17'!F15)</f>
        <v>52891</v>
      </c>
      <c r="C38" s="15">
        <f>B38/B39</f>
        <v>0.20903798498938822</v>
      </c>
      <c r="E38" s="99" t="s">
        <v>5</v>
      </c>
      <c r="F38" s="3">
        <f>SUM(F36:F37)</f>
        <v>21626</v>
      </c>
      <c r="G38" s="2"/>
    </row>
    <row r="39" spans="1:7" ht="15.75" thickBot="1" x14ac:dyDescent="0.3">
      <c r="A39" s="99" t="s">
        <v>5</v>
      </c>
      <c r="B39" s="165">
        <f>SUM(B37:B38)</f>
        <v>253021</v>
      </c>
      <c r="C39" s="115"/>
    </row>
    <row r="40" spans="1:7" ht="34.5" customHeight="1" thickBot="1" x14ac:dyDescent="0.35">
      <c r="A40" s="116"/>
      <c r="B40" s="6"/>
      <c r="C40" s="116"/>
      <c r="E40" s="242" t="s">
        <v>60</v>
      </c>
      <c r="F40" s="243"/>
      <c r="G40" s="244"/>
    </row>
    <row r="41" spans="1:7" ht="36.75" customHeight="1" thickBot="1" x14ac:dyDescent="0.35">
      <c r="A41" s="223" t="s">
        <v>260</v>
      </c>
      <c r="B41" s="224"/>
      <c r="C41" s="225"/>
      <c r="E41" s="12" t="s">
        <v>12</v>
      </c>
      <c r="F41" s="4" t="s">
        <v>1</v>
      </c>
      <c r="G41" s="11" t="s">
        <v>2</v>
      </c>
    </row>
    <row r="42" spans="1:7" x14ac:dyDescent="0.25">
      <c r="A42" s="12" t="s">
        <v>0</v>
      </c>
      <c r="B42" s="4" t="s">
        <v>1</v>
      </c>
      <c r="C42" s="11" t="s">
        <v>2</v>
      </c>
      <c r="E42" s="168" t="s">
        <v>13</v>
      </c>
      <c r="F42" s="6">
        <v>13572</v>
      </c>
      <c r="G42" s="5">
        <f t="shared" ref="G42:G73" si="4">F42/$F$74</f>
        <v>0.31323855243722304</v>
      </c>
    </row>
    <row r="43" spans="1:7" x14ac:dyDescent="0.25">
      <c r="A43" s="98" t="s">
        <v>3</v>
      </c>
      <c r="B43" s="6">
        <f>SUM('1:17'!F20)</f>
        <v>210229</v>
      </c>
      <c r="C43" s="5">
        <f>B43/B45</f>
        <v>0.77587874045970562</v>
      </c>
      <c r="E43" s="98" t="s">
        <v>290</v>
      </c>
      <c r="F43" s="6">
        <v>7520</v>
      </c>
      <c r="G43" s="5">
        <f t="shared" si="4"/>
        <v>0.17355982274741508</v>
      </c>
    </row>
    <row r="44" spans="1:7" x14ac:dyDescent="0.25">
      <c r="A44" s="13" t="s">
        <v>308</v>
      </c>
      <c r="B44" s="6">
        <f>SUM('1:17'!F21)</f>
        <v>60727</v>
      </c>
      <c r="C44" s="15">
        <f>B44/B45</f>
        <v>0.22412125954029435</v>
      </c>
      <c r="E44" s="169" t="s">
        <v>14</v>
      </c>
      <c r="F44" s="6">
        <v>6467</v>
      </c>
      <c r="G44" s="5">
        <f t="shared" si="4"/>
        <v>0.1492568316100443</v>
      </c>
    </row>
    <row r="45" spans="1:7" ht="15.75" thickBot="1" x14ac:dyDescent="0.3">
      <c r="A45" s="99" t="s">
        <v>5</v>
      </c>
      <c r="B45" s="165">
        <f>SUM(B43:B44)</f>
        <v>270956</v>
      </c>
      <c r="C45" s="2"/>
      <c r="E45" s="169" t="s">
        <v>16</v>
      </c>
      <c r="F45" s="6">
        <v>2342</v>
      </c>
      <c r="G45" s="5">
        <f t="shared" si="4"/>
        <v>5.4052806499261447E-2</v>
      </c>
    </row>
    <row r="46" spans="1:7" ht="15.75" thickBot="1" x14ac:dyDescent="0.3">
      <c r="A46" s="116"/>
      <c r="B46" s="6"/>
      <c r="C46" s="116"/>
      <c r="E46" s="169" t="s">
        <v>18</v>
      </c>
      <c r="F46" s="6">
        <v>2268</v>
      </c>
      <c r="G46" s="5">
        <f t="shared" si="4"/>
        <v>5.2344903988183158E-2</v>
      </c>
    </row>
    <row r="47" spans="1:7" ht="18" thickBot="1" x14ac:dyDescent="0.35">
      <c r="A47" s="223" t="s">
        <v>41</v>
      </c>
      <c r="B47" s="224"/>
      <c r="C47" s="225"/>
      <c r="E47" s="169" t="s">
        <v>17</v>
      </c>
      <c r="F47" s="6">
        <v>1996</v>
      </c>
      <c r="G47" s="5">
        <f t="shared" si="4"/>
        <v>4.6067208271787299E-2</v>
      </c>
    </row>
    <row r="48" spans="1:7" x14ac:dyDescent="0.25">
      <c r="A48" s="12" t="s">
        <v>6</v>
      </c>
      <c r="B48" s="4" t="s">
        <v>7</v>
      </c>
      <c r="C48" s="11" t="s">
        <v>2</v>
      </c>
      <c r="E48" s="169" t="s">
        <v>20</v>
      </c>
      <c r="F48" s="6">
        <v>947</v>
      </c>
      <c r="G48" s="5">
        <f t="shared" si="4"/>
        <v>2.1856536189069423E-2</v>
      </c>
    </row>
    <row r="49" spans="1:7" x14ac:dyDescent="0.25">
      <c r="A49" s="98" t="s">
        <v>36</v>
      </c>
      <c r="B49" s="6">
        <f>B26</f>
        <v>52891</v>
      </c>
      <c r="C49" s="5">
        <f>B49/$B$51</f>
        <v>0.46551602739002623</v>
      </c>
      <c r="E49" s="169" t="s">
        <v>24</v>
      </c>
      <c r="F49" s="6">
        <v>916</v>
      </c>
      <c r="G49" s="5">
        <f t="shared" si="4"/>
        <v>2.1141063515509602E-2</v>
      </c>
    </row>
    <row r="50" spans="1:7" x14ac:dyDescent="0.25">
      <c r="A50" s="13" t="s">
        <v>37</v>
      </c>
      <c r="B50" s="14">
        <f>B27</f>
        <v>60727</v>
      </c>
      <c r="C50" s="15">
        <f>B50/$B$51</f>
        <v>0.53448397260997382</v>
      </c>
      <c r="E50" s="169" t="s">
        <v>23</v>
      </c>
      <c r="F50" s="6">
        <v>781</v>
      </c>
      <c r="G50" s="5">
        <f t="shared" si="4"/>
        <v>1.8025295420974891E-2</v>
      </c>
    </row>
    <row r="51" spans="1:7" ht="15.75" thickBot="1" x14ac:dyDescent="0.3">
      <c r="A51" s="99" t="s">
        <v>5</v>
      </c>
      <c r="B51" s="3">
        <f>SUM(B49:B50)</f>
        <v>113618</v>
      </c>
      <c r="C51" s="2"/>
      <c r="E51" s="169" t="s">
        <v>19</v>
      </c>
      <c r="F51" s="6">
        <v>684</v>
      </c>
      <c r="G51" s="5">
        <f t="shared" si="4"/>
        <v>1.5786558345642542E-2</v>
      </c>
    </row>
    <row r="52" spans="1:7" ht="15.75" thickBot="1" x14ac:dyDescent="0.3">
      <c r="A52" s="116"/>
      <c r="B52" s="6"/>
      <c r="C52" s="116"/>
      <c r="E52" s="169" t="s">
        <v>30</v>
      </c>
      <c r="F52" s="6">
        <v>338</v>
      </c>
      <c r="G52" s="5">
        <f t="shared" si="4"/>
        <v>7.80096011816839E-3</v>
      </c>
    </row>
    <row r="53" spans="1:7" ht="18" thickBot="1" x14ac:dyDescent="0.35">
      <c r="A53" s="223" t="s">
        <v>44</v>
      </c>
      <c r="B53" s="224"/>
      <c r="C53" s="225"/>
      <c r="E53" s="169" t="s">
        <v>26</v>
      </c>
      <c r="F53" s="6">
        <v>298</v>
      </c>
      <c r="G53" s="5">
        <f t="shared" si="4"/>
        <v>6.8777695716395861E-3</v>
      </c>
    </row>
    <row r="54" spans="1:7" x14ac:dyDescent="0.25">
      <c r="A54" s="12" t="s">
        <v>45</v>
      </c>
      <c r="B54" s="4" t="s">
        <v>7</v>
      </c>
      <c r="C54" s="11" t="s">
        <v>2</v>
      </c>
      <c r="E54" s="169" t="s">
        <v>142</v>
      </c>
      <c r="F54" s="6">
        <v>249</v>
      </c>
      <c r="G54" s="5">
        <f t="shared" si="4"/>
        <v>5.7468611521418024E-3</v>
      </c>
    </row>
    <row r="55" spans="1:7" x14ac:dyDescent="0.25">
      <c r="A55" s="98" t="s">
        <v>46</v>
      </c>
      <c r="B55" s="6">
        <f>SUM('1:17'!F27)</f>
        <v>18345</v>
      </c>
      <c r="C55" s="5">
        <f t="shared" ref="C55:C61" si="5">B55/$B$62</f>
        <v>6.9354131381563031E-2</v>
      </c>
      <c r="E55" s="169" t="s">
        <v>165</v>
      </c>
      <c r="F55" s="6">
        <v>201</v>
      </c>
      <c r="G55" s="5">
        <f t="shared" si="4"/>
        <v>4.6390324963072379E-3</v>
      </c>
    </row>
    <row r="56" spans="1:7" x14ac:dyDescent="0.25">
      <c r="A56" s="98" t="s">
        <v>47</v>
      </c>
      <c r="B56" s="6">
        <f>SUM('1:17'!F28)</f>
        <v>21632</v>
      </c>
      <c r="C56" s="5">
        <f t="shared" si="5"/>
        <v>8.1780788773288163E-2</v>
      </c>
      <c r="E56" s="170" t="s">
        <v>132</v>
      </c>
      <c r="F56" s="160">
        <v>156</v>
      </c>
      <c r="G56" s="5">
        <f t="shared" si="4"/>
        <v>3.6004431314623337E-3</v>
      </c>
    </row>
    <row r="57" spans="1:7" x14ac:dyDescent="0.25">
      <c r="A57" s="98" t="s">
        <v>48</v>
      </c>
      <c r="B57" s="6">
        <f>SUM('1:17'!F29)</f>
        <v>50182</v>
      </c>
      <c r="C57" s="5">
        <f t="shared" si="5"/>
        <v>0.18971540043551899</v>
      </c>
      <c r="E57" s="170" t="s">
        <v>28</v>
      </c>
      <c r="F57" s="160">
        <v>111</v>
      </c>
      <c r="G57" s="5">
        <f t="shared" si="4"/>
        <v>2.5618537666174299E-3</v>
      </c>
    </row>
    <row r="58" spans="1:7" x14ac:dyDescent="0.25">
      <c r="A58" s="98" t="s">
        <v>49</v>
      </c>
      <c r="B58" s="6">
        <f>SUM('1:17'!F30)</f>
        <v>52334</v>
      </c>
      <c r="C58" s="5">
        <f t="shared" si="5"/>
        <v>0.19785113718848293</v>
      </c>
      <c r="E58" s="169" t="s">
        <v>65</v>
      </c>
      <c r="F58" s="6">
        <v>110</v>
      </c>
      <c r="G58" s="5">
        <f t="shared" si="4"/>
        <v>2.5387740029542099E-3</v>
      </c>
    </row>
    <row r="59" spans="1:7" x14ac:dyDescent="0.25">
      <c r="A59" s="98" t="s">
        <v>50</v>
      </c>
      <c r="B59" s="6">
        <f>SUM('1:17'!F31)</f>
        <v>47014</v>
      </c>
      <c r="C59" s="5">
        <f t="shared" si="5"/>
        <v>0.17773862811517058</v>
      </c>
      <c r="E59" s="169" t="s">
        <v>29</v>
      </c>
      <c r="F59" s="6">
        <v>101</v>
      </c>
      <c r="G59" s="5">
        <f t="shared" si="4"/>
        <v>2.3310561299852289E-3</v>
      </c>
    </row>
    <row r="60" spans="1:7" x14ac:dyDescent="0.25">
      <c r="A60" s="98" t="s">
        <v>51</v>
      </c>
      <c r="B60" s="6">
        <f>SUM('1:17'!F32)</f>
        <v>32071</v>
      </c>
      <c r="C60" s="5">
        <f t="shared" si="5"/>
        <v>0.12124591700943624</v>
      </c>
      <c r="E60" s="169" t="s">
        <v>238</v>
      </c>
      <c r="F60" s="6">
        <v>83</v>
      </c>
      <c r="G60" s="5">
        <f t="shared" si="4"/>
        <v>1.9156203840472673E-3</v>
      </c>
    </row>
    <row r="61" spans="1:7" x14ac:dyDescent="0.25">
      <c r="A61" s="13" t="s">
        <v>52</v>
      </c>
      <c r="B61" s="6">
        <f>SUM('1:17'!F33)</f>
        <v>42934</v>
      </c>
      <c r="C61" s="15">
        <f t="shared" si="5"/>
        <v>0.16231399709654004</v>
      </c>
      <c r="E61" s="169" t="s">
        <v>25</v>
      </c>
      <c r="F61" s="6">
        <v>81</v>
      </c>
      <c r="G61" s="5">
        <f t="shared" si="4"/>
        <v>1.8694608567208272E-3</v>
      </c>
    </row>
    <row r="62" spans="1:7" ht="15.75" thickBot="1" x14ac:dyDescent="0.3">
      <c r="A62" s="99" t="s">
        <v>5</v>
      </c>
      <c r="B62" s="165">
        <f>SUM(B55:B61)</f>
        <v>264512</v>
      </c>
      <c r="C62" s="2"/>
      <c r="E62" s="169" t="s">
        <v>112</v>
      </c>
      <c r="F62" s="6">
        <v>76</v>
      </c>
      <c r="G62" s="5">
        <f t="shared" si="4"/>
        <v>1.7540620384047267E-3</v>
      </c>
    </row>
    <row r="63" spans="1:7" ht="15.75" thickBot="1" x14ac:dyDescent="0.3">
      <c r="E63" s="169" t="s">
        <v>86</v>
      </c>
      <c r="F63" s="6">
        <v>64</v>
      </c>
      <c r="G63" s="5">
        <f t="shared" si="4"/>
        <v>1.4771048744460858E-3</v>
      </c>
    </row>
    <row r="64" spans="1:7" ht="18" thickBot="1" x14ac:dyDescent="0.35">
      <c r="A64" s="223" t="s">
        <v>53</v>
      </c>
      <c r="B64" s="224"/>
      <c r="C64" s="225"/>
      <c r="E64" s="170" t="s">
        <v>32</v>
      </c>
      <c r="F64" s="160">
        <v>60</v>
      </c>
      <c r="G64" s="5">
        <f t="shared" si="4"/>
        <v>1.3847858197932052E-3</v>
      </c>
    </row>
    <row r="65" spans="1:7" x14ac:dyDescent="0.25">
      <c r="A65" s="12" t="s">
        <v>45</v>
      </c>
      <c r="B65" s="4" t="s">
        <v>7</v>
      </c>
      <c r="C65" s="11" t="s">
        <v>2</v>
      </c>
      <c r="E65" s="169" t="s">
        <v>89</v>
      </c>
      <c r="F65" s="6">
        <v>57</v>
      </c>
      <c r="G65" s="5">
        <f t="shared" si="4"/>
        <v>1.3155465288035451E-3</v>
      </c>
    </row>
    <row r="66" spans="1:7" x14ac:dyDescent="0.25">
      <c r="A66" s="98" t="s">
        <v>46</v>
      </c>
      <c r="B66" s="6">
        <f>SUM('1:17'!F38)</f>
        <v>8848</v>
      </c>
      <c r="C66" s="5">
        <f t="shared" ref="C66:C72" si="6">B66/$B$73</f>
        <v>7.7874984597510952E-2</v>
      </c>
      <c r="E66" s="169" t="s">
        <v>113</v>
      </c>
      <c r="F66" s="6">
        <v>49</v>
      </c>
      <c r="G66" s="5">
        <f t="shared" si="4"/>
        <v>1.1309084194977843E-3</v>
      </c>
    </row>
    <row r="67" spans="1:7" x14ac:dyDescent="0.25">
      <c r="A67" s="98" t="s">
        <v>47</v>
      </c>
      <c r="B67" s="6">
        <f>SUM('1:17'!F39)</f>
        <v>10772</v>
      </c>
      <c r="C67" s="5">
        <f t="shared" si="6"/>
        <v>9.4808921121653261E-2</v>
      </c>
      <c r="E67" s="169" t="s">
        <v>21</v>
      </c>
      <c r="F67" s="6">
        <v>42</v>
      </c>
      <c r="G67" s="5">
        <f t="shared" si="4"/>
        <v>9.6935007385524376E-4</v>
      </c>
    </row>
    <row r="68" spans="1:7" x14ac:dyDescent="0.25">
      <c r="A68" s="98" t="s">
        <v>48</v>
      </c>
      <c r="B68" s="6">
        <f>SUM('1:17'!F40)</f>
        <v>21702</v>
      </c>
      <c r="C68" s="5">
        <f t="shared" si="6"/>
        <v>0.19100846696826207</v>
      </c>
      <c r="E68" s="169" t="s">
        <v>88</v>
      </c>
      <c r="F68" s="6">
        <v>16</v>
      </c>
      <c r="G68" s="5">
        <f t="shared" si="4"/>
        <v>3.6927621861152144E-4</v>
      </c>
    </row>
    <row r="69" spans="1:7" x14ac:dyDescent="0.25">
      <c r="A69" s="98" t="s">
        <v>49</v>
      </c>
      <c r="B69" s="6">
        <f>SUM('1:17'!F41)</f>
        <v>21835</v>
      </c>
      <c r="C69" s="5">
        <f t="shared" si="6"/>
        <v>0.19217905613547148</v>
      </c>
      <c r="E69" s="169" t="s">
        <v>243</v>
      </c>
      <c r="F69" s="6">
        <v>15</v>
      </c>
      <c r="G69" s="5">
        <f t="shared" si="4"/>
        <v>3.4619645494830131E-4</v>
      </c>
    </row>
    <row r="70" spans="1:7" x14ac:dyDescent="0.25">
      <c r="A70" s="98" t="s">
        <v>50</v>
      </c>
      <c r="B70" s="6">
        <f>SUM('1:17'!F42)</f>
        <v>16506</v>
      </c>
      <c r="C70" s="5">
        <f t="shared" si="6"/>
        <v>0.14527627664630605</v>
      </c>
      <c r="E70" s="169" t="s">
        <v>67</v>
      </c>
      <c r="F70" s="6">
        <v>14</v>
      </c>
      <c r="G70" s="5">
        <f t="shared" si="4"/>
        <v>3.2311669128508124E-4</v>
      </c>
    </row>
    <row r="71" spans="1:7" ht="18" customHeight="1" x14ac:dyDescent="0.25">
      <c r="A71" s="98" t="s">
        <v>51</v>
      </c>
      <c r="B71" s="6">
        <f>SUM('1:17'!F43)</f>
        <v>11820</v>
      </c>
      <c r="C71" s="5">
        <f t="shared" si="6"/>
        <v>0.10403281170237111</v>
      </c>
      <c r="E71" s="169" t="s">
        <v>236</v>
      </c>
      <c r="F71" s="6">
        <v>14</v>
      </c>
      <c r="G71" s="5">
        <f t="shared" si="4"/>
        <v>3.2311669128508124E-4</v>
      </c>
    </row>
    <row r="72" spans="1:7" x14ac:dyDescent="0.25">
      <c r="A72" s="13" t="s">
        <v>52</v>
      </c>
      <c r="B72" s="6">
        <f>SUM('1:17'!F44)</f>
        <v>22135</v>
      </c>
      <c r="C72" s="15">
        <f t="shared" si="6"/>
        <v>0.19481948282842507</v>
      </c>
      <c r="E72" s="169" t="s">
        <v>66</v>
      </c>
      <c r="F72" s="6">
        <v>14</v>
      </c>
      <c r="G72" s="5">
        <f t="shared" si="4"/>
        <v>3.2311669128508124E-4</v>
      </c>
    </row>
    <row r="73" spans="1:7" ht="15.75" thickBot="1" x14ac:dyDescent="0.3">
      <c r="A73" s="99" t="s">
        <v>5</v>
      </c>
      <c r="B73" s="165">
        <f>SUM(B66:B72)</f>
        <v>113618</v>
      </c>
      <c r="C73" s="2"/>
      <c r="E73" s="169" t="s">
        <v>33</v>
      </c>
      <c r="F73" s="6">
        <v>3686</v>
      </c>
      <c r="G73" s="5">
        <f t="shared" si="4"/>
        <v>8.507200886262925E-2</v>
      </c>
    </row>
    <row r="74" spans="1:7" ht="15.75" thickBot="1" x14ac:dyDescent="0.3">
      <c r="E74" s="159" t="s">
        <v>5</v>
      </c>
      <c r="F74" s="167">
        <f>SUM(F42:F73)</f>
        <v>43328</v>
      </c>
      <c r="G74" s="164"/>
    </row>
    <row r="75" spans="1:7" ht="33.75" customHeight="1" thickBot="1" x14ac:dyDescent="0.35">
      <c r="A75" s="245" t="s">
        <v>11</v>
      </c>
      <c r="B75" s="246"/>
      <c r="C75" s="247"/>
      <c r="E75" s="248" t="s">
        <v>251</v>
      </c>
      <c r="F75" s="249"/>
      <c r="G75" s="250"/>
    </row>
    <row r="76" spans="1:7" ht="15.75" thickBot="1" x14ac:dyDescent="0.3">
      <c r="A76" s="12" t="s">
        <v>12</v>
      </c>
      <c r="B76" s="4" t="s">
        <v>1</v>
      </c>
      <c r="C76" s="11" t="s">
        <v>2</v>
      </c>
    </row>
    <row r="77" spans="1:7" ht="39" customHeight="1" thickBot="1" x14ac:dyDescent="0.35">
      <c r="A77" s="98" t="s">
        <v>13</v>
      </c>
      <c r="B77" s="6">
        <v>85640</v>
      </c>
      <c r="C77" s="5">
        <f t="shared" ref="C77:C106" si="7">B77/$B$107</f>
        <v>0.32376602951850958</v>
      </c>
      <c r="E77" s="242" t="s">
        <v>61</v>
      </c>
      <c r="F77" s="243"/>
      <c r="G77" s="244"/>
    </row>
    <row r="78" spans="1:7" x14ac:dyDescent="0.25">
      <c r="A78" s="98" t="s">
        <v>290</v>
      </c>
      <c r="B78" s="6">
        <v>38399</v>
      </c>
      <c r="C78" s="5">
        <f t="shared" si="7"/>
        <v>0.14516921727558674</v>
      </c>
      <c r="E78" s="193" t="s">
        <v>12</v>
      </c>
      <c r="F78" s="194" t="s">
        <v>1</v>
      </c>
      <c r="G78" s="195" t="s">
        <v>2</v>
      </c>
    </row>
    <row r="79" spans="1:7" ht="18" customHeight="1" x14ac:dyDescent="0.25">
      <c r="A79" s="98" t="s">
        <v>14</v>
      </c>
      <c r="B79" s="6">
        <v>33629</v>
      </c>
      <c r="C79" s="5">
        <f t="shared" si="7"/>
        <v>0.12713600895233487</v>
      </c>
      <c r="E79" s="169" t="s">
        <v>13</v>
      </c>
      <c r="F79" s="116">
        <v>8161</v>
      </c>
      <c r="G79" s="5">
        <f t="shared" ref="G79:G109" si="8">F79/$F$110</f>
        <v>0.37736983260889667</v>
      </c>
    </row>
    <row r="80" spans="1:7" x14ac:dyDescent="0.25">
      <c r="A80" s="98" t="s">
        <v>16</v>
      </c>
      <c r="B80" s="6">
        <v>16450</v>
      </c>
      <c r="C80" s="5">
        <f t="shared" si="7"/>
        <v>6.2189995160900076E-2</v>
      </c>
      <c r="E80" s="98" t="s">
        <v>290</v>
      </c>
      <c r="F80" s="116">
        <v>3610</v>
      </c>
      <c r="G80" s="5">
        <f t="shared" si="8"/>
        <v>0.16692869693886989</v>
      </c>
    </row>
    <row r="81" spans="1:47" x14ac:dyDescent="0.25">
      <c r="A81" s="98" t="s">
        <v>17</v>
      </c>
      <c r="B81" s="6">
        <v>13724</v>
      </c>
      <c r="C81" s="5">
        <f t="shared" si="7"/>
        <v>5.1884224534236634E-2</v>
      </c>
      <c r="E81" s="169" t="s">
        <v>14</v>
      </c>
      <c r="F81" s="116">
        <v>2551</v>
      </c>
      <c r="G81" s="5">
        <f t="shared" si="8"/>
        <v>0.11795986312771664</v>
      </c>
    </row>
    <row r="82" spans="1:47" x14ac:dyDescent="0.25">
      <c r="A82" s="98" t="s">
        <v>18</v>
      </c>
      <c r="B82" s="6">
        <v>9182</v>
      </c>
      <c r="C82" s="5">
        <f t="shared" si="7"/>
        <v>3.4712980885555286E-2</v>
      </c>
      <c r="E82" s="169" t="s">
        <v>16</v>
      </c>
      <c r="F82" s="116">
        <v>1298</v>
      </c>
      <c r="G82" s="5">
        <f t="shared" si="8"/>
        <v>6.002034587995931E-2</v>
      </c>
    </row>
    <row r="83" spans="1:47" x14ac:dyDescent="0.25">
      <c r="A83" s="98" t="s">
        <v>20</v>
      </c>
      <c r="B83" s="6">
        <v>7399</v>
      </c>
      <c r="C83" s="5">
        <f t="shared" si="7"/>
        <v>2.7972265908541013E-2</v>
      </c>
      <c r="E83" s="169" t="s">
        <v>17</v>
      </c>
      <c r="F83" s="116">
        <v>1095</v>
      </c>
      <c r="G83" s="5">
        <f t="shared" si="8"/>
        <v>5.0633496716914826E-2</v>
      </c>
    </row>
    <row r="84" spans="1:47" s="97" customFormat="1" x14ac:dyDescent="0.25">
      <c r="A84" s="98" t="s">
        <v>23</v>
      </c>
      <c r="B84" s="6">
        <v>5982</v>
      </c>
      <c r="C84" s="5">
        <f t="shared" si="7"/>
        <v>2.2615231067021534E-2</v>
      </c>
      <c r="D84" s="96"/>
      <c r="E84" s="169" t="s">
        <v>18</v>
      </c>
      <c r="F84" s="116">
        <v>1090</v>
      </c>
      <c r="G84" s="5">
        <f t="shared" si="8"/>
        <v>5.0402293535559049E-2</v>
      </c>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row>
    <row r="85" spans="1:47" x14ac:dyDescent="0.25">
      <c r="A85" s="98" t="s">
        <v>19</v>
      </c>
      <c r="B85" s="6">
        <v>5229</v>
      </c>
      <c r="C85" s="5">
        <f t="shared" si="7"/>
        <v>1.9768479312847809E-2</v>
      </c>
      <c r="D85" s="97"/>
      <c r="E85" s="169" t="s">
        <v>23</v>
      </c>
      <c r="F85" s="116">
        <v>616</v>
      </c>
      <c r="G85" s="5">
        <f t="shared" si="8"/>
        <v>2.8484231943031537E-2</v>
      </c>
    </row>
    <row r="86" spans="1:47" x14ac:dyDescent="0.25">
      <c r="A86" s="98" t="s">
        <v>24</v>
      </c>
      <c r="B86" s="6">
        <v>3222</v>
      </c>
      <c r="C86" s="5">
        <f t="shared" si="7"/>
        <v>1.2180921848536173E-2</v>
      </c>
      <c r="E86" s="169" t="s">
        <v>24</v>
      </c>
      <c r="F86" s="116">
        <v>431</v>
      </c>
      <c r="G86" s="5">
        <f t="shared" si="8"/>
        <v>1.9929714232867844E-2</v>
      </c>
    </row>
    <row r="87" spans="1:47" x14ac:dyDescent="0.25">
      <c r="A87" s="98" t="s">
        <v>142</v>
      </c>
      <c r="B87" s="6">
        <v>1565</v>
      </c>
      <c r="C87" s="5">
        <f t="shared" si="7"/>
        <v>5.9165557706266636E-3</v>
      </c>
      <c r="E87" s="169" t="s">
        <v>19</v>
      </c>
      <c r="F87" s="116">
        <v>238</v>
      </c>
      <c r="G87" s="5">
        <f t="shared" si="8"/>
        <v>1.1005271432534911E-2</v>
      </c>
    </row>
    <row r="88" spans="1:47" x14ac:dyDescent="0.25">
      <c r="A88" s="98" t="s">
        <v>26</v>
      </c>
      <c r="B88" s="6">
        <v>1360</v>
      </c>
      <c r="C88" s="5">
        <f t="shared" si="7"/>
        <v>5.1415436728768447E-3</v>
      </c>
      <c r="E88" s="169" t="s">
        <v>112</v>
      </c>
      <c r="F88" s="116">
        <v>164</v>
      </c>
      <c r="G88" s="5">
        <f t="shared" si="8"/>
        <v>7.5834643484694346E-3</v>
      </c>
    </row>
    <row r="89" spans="1:47" ht="15" customHeight="1" x14ac:dyDescent="0.25">
      <c r="A89" s="98" t="s">
        <v>30</v>
      </c>
      <c r="B89" s="6">
        <v>1213</v>
      </c>
      <c r="C89" s="5">
        <f t="shared" si="7"/>
        <v>4.5858032905879507E-3</v>
      </c>
      <c r="E89" s="169" t="s">
        <v>287</v>
      </c>
      <c r="F89" s="116">
        <v>135</v>
      </c>
      <c r="G89" s="5">
        <f t="shared" si="8"/>
        <v>6.2424858966059369E-3</v>
      </c>
    </row>
    <row r="90" spans="1:47" x14ac:dyDescent="0.25">
      <c r="A90" s="98" t="s">
        <v>29</v>
      </c>
      <c r="B90" s="6">
        <v>1013</v>
      </c>
      <c r="C90" s="5">
        <f t="shared" si="7"/>
        <v>3.8296939269295911E-3</v>
      </c>
      <c r="E90" s="169" t="s">
        <v>142</v>
      </c>
      <c r="F90" s="116">
        <v>131</v>
      </c>
      <c r="G90" s="5">
        <f t="shared" si="8"/>
        <v>6.0575233515213168E-3</v>
      </c>
    </row>
    <row r="91" spans="1:47" x14ac:dyDescent="0.25">
      <c r="A91" s="98" t="s">
        <v>28</v>
      </c>
      <c r="B91" s="6">
        <v>791</v>
      </c>
      <c r="C91" s="5">
        <f t="shared" si="7"/>
        <v>2.9904125332688119E-3</v>
      </c>
      <c r="E91" s="169" t="s">
        <v>165</v>
      </c>
      <c r="F91" s="116">
        <v>126</v>
      </c>
      <c r="G91" s="5">
        <f t="shared" si="8"/>
        <v>5.8263201701655417E-3</v>
      </c>
    </row>
    <row r="92" spans="1:47" x14ac:dyDescent="0.25">
      <c r="A92" s="98" t="s">
        <v>165</v>
      </c>
      <c r="B92" s="6">
        <v>559</v>
      </c>
      <c r="C92" s="5">
        <f t="shared" si="7"/>
        <v>2.1133256714251148E-3</v>
      </c>
      <c r="E92" s="169" t="s">
        <v>28</v>
      </c>
      <c r="F92" s="116">
        <v>124</v>
      </c>
      <c r="G92" s="5">
        <f t="shared" si="8"/>
        <v>5.7338388976232316E-3</v>
      </c>
    </row>
    <row r="93" spans="1:47" x14ac:dyDescent="0.25">
      <c r="A93" s="98" t="s">
        <v>21</v>
      </c>
      <c r="B93" s="6">
        <v>552</v>
      </c>
      <c r="C93" s="5">
        <f t="shared" si="7"/>
        <v>2.0868618436970725E-3</v>
      </c>
      <c r="E93" s="169" t="s">
        <v>26</v>
      </c>
      <c r="F93" s="116">
        <v>111</v>
      </c>
      <c r="G93" s="5">
        <f t="shared" si="8"/>
        <v>5.1327106260982153E-3</v>
      </c>
    </row>
    <row r="94" spans="1:47" x14ac:dyDescent="0.25">
      <c r="A94" s="98" t="s">
        <v>172</v>
      </c>
      <c r="B94" s="6">
        <v>409</v>
      </c>
      <c r="C94" s="5">
        <f t="shared" si="7"/>
        <v>1.5462436486813453E-3</v>
      </c>
      <c r="E94" s="169" t="s">
        <v>31</v>
      </c>
      <c r="F94" s="116">
        <v>103</v>
      </c>
      <c r="G94" s="5">
        <f t="shared" si="8"/>
        <v>4.7627855359289742E-3</v>
      </c>
    </row>
    <row r="95" spans="1:47" x14ac:dyDescent="0.25">
      <c r="A95" s="98" t="s">
        <v>112</v>
      </c>
      <c r="B95" s="6">
        <v>396</v>
      </c>
      <c r="C95" s="5">
        <f t="shared" si="7"/>
        <v>1.4970965400435518E-3</v>
      </c>
      <c r="E95" s="169" t="s">
        <v>238</v>
      </c>
      <c r="F95" s="116">
        <v>85</v>
      </c>
      <c r="G95" s="5">
        <f t="shared" si="8"/>
        <v>3.9304540830481828E-3</v>
      </c>
    </row>
    <row r="96" spans="1:47" x14ac:dyDescent="0.25">
      <c r="A96" s="98" t="s">
        <v>65</v>
      </c>
      <c r="B96" s="6">
        <v>393</v>
      </c>
      <c r="C96" s="5">
        <f t="shared" si="7"/>
        <v>1.4857548995886765E-3</v>
      </c>
      <c r="E96" s="169" t="s">
        <v>30</v>
      </c>
      <c r="F96" s="116">
        <v>80</v>
      </c>
      <c r="G96" s="5">
        <f t="shared" si="8"/>
        <v>3.6992509016924072E-3</v>
      </c>
    </row>
    <row r="97" spans="1:7" x14ac:dyDescent="0.25">
      <c r="A97" s="98" t="s">
        <v>32</v>
      </c>
      <c r="B97" s="6">
        <v>387</v>
      </c>
      <c r="C97" s="5">
        <f t="shared" si="7"/>
        <v>1.4630716186789256E-3</v>
      </c>
      <c r="E97" s="169" t="s">
        <v>89</v>
      </c>
      <c r="F97" s="116">
        <v>57</v>
      </c>
      <c r="G97" s="5">
        <f t="shared" si="8"/>
        <v>2.6357162674558402E-3</v>
      </c>
    </row>
    <row r="98" spans="1:7" x14ac:dyDescent="0.25">
      <c r="A98" s="98" t="s">
        <v>66</v>
      </c>
      <c r="B98" s="6">
        <v>328</v>
      </c>
      <c r="C98" s="5">
        <f t="shared" si="7"/>
        <v>1.2400193563997096E-3</v>
      </c>
      <c r="E98" s="169" t="s">
        <v>239</v>
      </c>
      <c r="F98" s="116">
        <v>46</v>
      </c>
      <c r="G98" s="5">
        <f t="shared" si="8"/>
        <v>2.127069268473134E-3</v>
      </c>
    </row>
    <row r="99" spans="1:7" x14ac:dyDescent="0.25">
      <c r="A99" s="98" t="s">
        <v>156</v>
      </c>
      <c r="B99" s="6">
        <v>296</v>
      </c>
      <c r="C99" s="5">
        <f t="shared" si="7"/>
        <v>1.1190418582143721E-3</v>
      </c>
      <c r="E99" s="169" t="s">
        <v>66</v>
      </c>
      <c r="F99" s="116">
        <v>41</v>
      </c>
      <c r="G99" s="5">
        <f t="shared" si="8"/>
        <v>1.8958660871173586E-3</v>
      </c>
    </row>
    <row r="100" spans="1:7" x14ac:dyDescent="0.25">
      <c r="A100" s="98" t="s">
        <v>25</v>
      </c>
      <c r="B100" s="6">
        <v>275</v>
      </c>
      <c r="C100" s="5">
        <f t="shared" si="7"/>
        <v>1.0396503750302443E-3</v>
      </c>
      <c r="E100" s="169" t="s">
        <v>67</v>
      </c>
      <c r="F100" s="116">
        <v>29</v>
      </c>
      <c r="G100" s="5">
        <f t="shared" si="8"/>
        <v>1.3409784518634976E-3</v>
      </c>
    </row>
    <row r="101" spans="1:7" x14ac:dyDescent="0.25">
      <c r="A101" s="98" t="s">
        <v>63</v>
      </c>
      <c r="B101" s="6">
        <v>239</v>
      </c>
      <c r="C101" s="5">
        <f t="shared" si="7"/>
        <v>9.035506895717397E-4</v>
      </c>
      <c r="E101" s="169" t="s">
        <v>236</v>
      </c>
      <c r="F101" s="116">
        <v>28</v>
      </c>
      <c r="G101" s="5">
        <f t="shared" si="8"/>
        <v>1.2947378155923426E-3</v>
      </c>
    </row>
    <row r="102" spans="1:7" x14ac:dyDescent="0.25">
      <c r="A102" s="98" t="s">
        <v>132</v>
      </c>
      <c r="B102" s="6">
        <v>159</v>
      </c>
      <c r="C102" s="5">
        <f t="shared" si="7"/>
        <v>6.0110694410839586E-4</v>
      </c>
      <c r="E102" s="169" t="s">
        <v>241</v>
      </c>
      <c r="F102" s="116">
        <v>26</v>
      </c>
      <c r="G102" s="5">
        <f t="shared" si="8"/>
        <v>1.2022565430500323E-3</v>
      </c>
    </row>
    <row r="103" spans="1:7" x14ac:dyDescent="0.25">
      <c r="A103" s="98" t="s">
        <v>64</v>
      </c>
      <c r="B103" s="6">
        <v>98</v>
      </c>
      <c r="C103" s="5">
        <f t="shared" si="7"/>
        <v>3.704935881925962E-4</v>
      </c>
      <c r="E103" s="169" t="s">
        <v>65</v>
      </c>
      <c r="F103" s="116">
        <v>22</v>
      </c>
      <c r="G103" s="5">
        <f t="shared" si="8"/>
        <v>1.017293997965412E-3</v>
      </c>
    </row>
    <row r="104" spans="1:7" x14ac:dyDescent="0.25">
      <c r="A104" s="98" t="s">
        <v>86</v>
      </c>
      <c r="B104" s="6">
        <v>70</v>
      </c>
      <c r="C104" s="5">
        <f t="shared" si="7"/>
        <v>2.6463827728042582E-4</v>
      </c>
      <c r="E104" s="169" t="s">
        <v>113</v>
      </c>
      <c r="F104" s="116">
        <v>19</v>
      </c>
      <c r="G104" s="5">
        <f t="shared" si="8"/>
        <v>8.7857208915194677E-4</v>
      </c>
    </row>
    <row r="105" spans="1:7" x14ac:dyDescent="0.25">
      <c r="A105" s="98" t="s">
        <v>113</v>
      </c>
      <c r="B105" s="6">
        <v>65</v>
      </c>
      <c r="C105" s="5">
        <f t="shared" si="7"/>
        <v>2.4573554318896686E-4</v>
      </c>
      <c r="E105" s="169" t="s">
        <v>240</v>
      </c>
      <c r="F105" s="116">
        <v>18</v>
      </c>
      <c r="G105" s="5">
        <f t="shared" si="8"/>
        <v>8.3233145288079164E-4</v>
      </c>
    </row>
    <row r="106" spans="1:7" x14ac:dyDescent="0.25">
      <c r="A106" s="13" t="s">
        <v>33</v>
      </c>
      <c r="B106" s="6">
        <v>35488</v>
      </c>
      <c r="C106" s="5">
        <f t="shared" si="7"/>
        <v>0.13416404548753932</v>
      </c>
      <c r="E106" s="169" t="s">
        <v>90</v>
      </c>
      <c r="F106" s="116">
        <v>18</v>
      </c>
      <c r="G106" s="5">
        <f t="shared" si="8"/>
        <v>8.3233145288079164E-4</v>
      </c>
    </row>
    <row r="107" spans="1:7" ht="15.75" thickBot="1" x14ac:dyDescent="0.3">
      <c r="A107" s="147" t="s">
        <v>5</v>
      </c>
      <c r="B107" s="171">
        <f>SUM(B77:B106)</f>
        <v>264512</v>
      </c>
      <c r="C107" s="164"/>
      <c r="E107" s="169" t="s">
        <v>91</v>
      </c>
      <c r="F107" s="116">
        <v>16</v>
      </c>
      <c r="G107" s="5">
        <f t="shared" si="8"/>
        <v>7.3985018033848147E-4</v>
      </c>
    </row>
    <row r="108" spans="1:7" ht="15.75" thickBot="1" x14ac:dyDescent="0.3">
      <c r="E108" s="169" t="s">
        <v>87</v>
      </c>
      <c r="F108" s="116">
        <v>13</v>
      </c>
      <c r="G108" s="5">
        <f t="shared" si="8"/>
        <v>6.0112827152501616E-4</v>
      </c>
    </row>
    <row r="109" spans="1:7" ht="18" thickBot="1" x14ac:dyDescent="0.35">
      <c r="A109" s="223" t="s">
        <v>42</v>
      </c>
      <c r="B109" s="224"/>
      <c r="C109" s="225"/>
      <c r="E109" s="197" t="s">
        <v>33</v>
      </c>
      <c r="F109" s="198">
        <v>1144</v>
      </c>
      <c r="G109" s="15">
        <f t="shared" si="8"/>
        <v>5.2899287894201424E-2</v>
      </c>
    </row>
    <row r="110" spans="1:7" ht="15.75" thickBot="1" x14ac:dyDescent="0.3">
      <c r="A110" s="172" t="s">
        <v>12</v>
      </c>
      <c r="B110" s="173" t="s">
        <v>1</v>
      </c>
      <c r="C110" s="174" t="s">
        <v>2</v>
      </c>
      <c r="E110" s="99" t="s">
        <v>5</v>
      </c>
      <c r="F110" s="196">
        <f>SUM(F79:F109)</f>
        <v>21626</v>
      </c>
      <c r="G110" s="2"/>
    </row>
    <row r="111" spans="1:7" x14ac:dyDescent="0.25">
      <c r="A111" s="96" t="s">
        <v>13</v>
      </c>
      <c r="B111" s="96">
        <v>43725</v>
      </c>
      <c r="C111" s="5">
        <f t="shared" ref="C111:C144" si="9">B111/$B$145</f>
        <v>0.38484219049798446</v>
      </c>
    </row>
    <row r="112" spans="1:7" x14ac:dyDescent="0.25">
      <c r="A112" s="96" t="s">
        <v>290</v>
      </c>
      <c r="B112" s="96">
        <v>15619</v>
      </c>
      <c r="C112" s="5">
        <f t="shared" si="9"/>
        <v>0.13746941505747329</v>
      </c>
    </row>
    <row r="113" spans="1:3" x14ac:dyDescent="0.25">
      <c r="A113" s="96" t="s">
        <v>14</v>
      </c>
      <c r="B113" s="96">
        <v>13812</v>
      </c>
      <c r="C113" s="5">
        <f t="shared" si="9"/>
        <v>0.12156524494358288</v>
      </c>
    </row>
    <row r="114" spans="1:3" x14ac:dyDescent="0.25">
      <c r="A114" s="96" t="s">
        <v>16</v>
      </c>
      <c r="B114" s="96">
        <v>6424</v>
      </c>
      <c r="C114" s="5">
        <f t="shared" si="9"/>
        <v>5.6540336918446024E-2</v>
      </c>
    </row>
    <row r="115" spans="1:3" x14ac:dyDescent="0.25">
      <c r="A115" s="96" t="s">
        <v>17</v>
      </c>
      <c r="B115" s="96">
        <v>6347</v>
      </c>
      <c r="C115" s="5">
        <f t="shared" si="9"/>
        <v>5.5862627400587936E-2</v>
      </c>
    </row>
    <row r="116" spans="1:3" x14ac:dyDescent="0.25">
      <c r="A116" s="96" t="s">
        <v>18</v>
      </c>
      <c r="B116" s="96">
        <v>4185</v>
      </c>
      <c r="C116" s="5">
        <f t="shared" si="9"/>
        <v>3.6833952366702456E-2</v>
      </c>
    </row>
    <row r="117" spans="1:3" x14ac:dyDescent="0.25">
      <c r="A117" s="96" t="s">
        <v>23</v>
      </c>
      <c r="B117" s="96">
        <v>3477</v>
      </c>
      <c r="C117" s="5">
        <f t="shared" si="9"/>
        <v>3.0602545371332009E-2</v>
      </c>
    </row>
    <row r="118" spans="1:3" x14ac:dyDescent="0.25">
      <c r="A118" s="96" t="s">
        <v>24</v>
      </c>
      <c r="B118" s="96">
        <v>2233</v>
      </c>
      <c r="C118" s="5">
        <f t="shared" si="9"/>
        <v>1.9653576017884491E-2</v>
      </c>
    </row>
    <row r="119" spans="1:3" x14ac:dyDescent="0.25">
      <c r="A119" s="96" t="s">
        <v>20</v>
      </c>
      <c r="B119" s="96">
        <v>1656</v>
      </c>
      <c r="C119" s="5">
        <f t="shared" si="9"/>
        <v>1.457515534510377E-2</v>
      </c>
    </row>
    <row r="120" spans="1:3" x14ac:dyDescent="0.25">
      <c r="A120" s="96" t="s">
        <v>19</v>
      </c>
      <c r="B120" s="96">
        <v>1518</v>
      </c>
      <c r="C120" s="5">
        <f t="shared" si="9"/>
        <v>1.3360559066345121E-2</v>
      </c>
    </row>
    <row r="121" spans="1:3" x14ac:dyDescent="0.25">
      <c r="A121" s="116" t="s">
        <v>92</v>
      </c>
      <c r="B121" s="6">
        <v>804</v>
      </c>
      <c r="C121" s="5">
        <f t="shared" si="9"/>
        <v>7.0763435371155982E-3</v>
      </c>
    </row>
    <row r="122" spans="1:3" x14ac:dyDescent="0.25">
      <c r="A122" s="96" t="s">
        <v>26</v>
      </c>
      <c r="B122" s="96">
        <v>457</v>
      </c>
      <c r="C122" s="5">
        <f t="shared" si="9"/>
        <v>4.0222499955992891E-3</v>
      </c>
    </row>
    <row r="123" spans="1:3" ht="20.100000000000001" customHeight="1" x14ac:dyDescent="0.25">
      <c r="A123" s="96" t="s">
        <v>165</v>
      </c>
      <c r="B123" s="96">
        <v>434</v>
      </c>
      <c r="C123" s="5">
        <f t="shared" si="9"/>
        <v>3.8198172824728477E-3</v>
      </c>
    </row>
    <row r="124" spans="1:3" x14ac:dyDescent="0.25">
      <c r="A124" s="96" t="s">
        <v>112</v>
      </c>
      <c r="B124" s="96">
        <v>434</v>
      </c>
      <c r="C124" s="5">
        <f t="shared" si="9"/>
        <v>3.8198172824728477E-3</v>
      </c>
    </row>
    <row r="125" spans="1:3" x14ac:dyDescent="0.25">
      <c r="A125" s="96" t="s">
        <v>28</v>
      </c>
      <c r="B125" s="96">
        <v>414</v>
      </c>
      <c r="C125" s="5">
        <f t="shared" si="9"/>
        <v>3.6437888362759424E-3</v>
      </c>
    </row>
    <row r="126" spans="1:3" x14ac:dyDescent="0.25">
      <c r="A126" s="96" t="s">
        <v>142</v>
      </c>
      <c r="B126" s="96">
        <v>395</v>
      </c>
      <c r="C126" s="5">
        <f t="shared" si="9"/>
        <v>3.4765618123888818E-3</v>
      </c>
    </row>
    <row r="127" spans="1:3" x14ac:dyDescent="0.25">
      <c r="A127" s="96" t="s">
        <v>21</v>
      </c>
      <c r="B127" s="96">
        <v>309</v>
      </c>
      <c r="C127" s="5">
        <f t="shared" si="9"/>
        <v>2.7196394937421889E-3</v>
      </c>
    </row>
    <row r="128" spans="1:3" x14ac:dyDescent="0.25">
      <c r="A128" s="96" t="s">
        <v>30</v>
      </c>
      <c r="B128" s="96">
        <v>182</v>
      </c>
      <c r="C128" s="5">
        <f t="shared" si="9"/>
        <v>1.6018588603918392E-3</v>
      </c>
    </row>
    <row r="129" spans="1:3" x14ac:dyDescent="0.25">
      <c r="A129" s="96" t="s">
        <v>25</v>
      </c>
      <c r="B129" s="96">
        <v>151</v>
      </c>
      <c r="C129" s="5">
        <f t="shared" si="9"/>
        <v>1.329014768786636E-3</v>
      </c>
    </row>
    <row r="130" spans="1:3" x14ac:dyDescent="0.25">
      <c r="A130" s="96" t="s">
        <v>65</v>
      </c>
      <c r="B130" s="96">
        <v>132</v>
      </c>
      <c r="C130" s="5">
        <f t="shared" si="9"/>
        <v>1.1617877448995757E-3</v>
      </c>
    </row>
    <row r="131" spans="1:3" x14ac:dyDescent="0.25">
      <c r="A131" s="96" t="s">
        <v>172</v>
      </c>
      <c r="B131" s="96">
        <v>129</v>
      </c>
      <c r="C131" s="5">
        <f t="shared" si="9"/>
        <v>1.1353834779700399E-3</v>
      </c>
    </row>
    <row r="132" spans="1:3" x14ac:dyDescent="0.25">
      <c r="A132" s="96" t="s">
        <v>67</v>
      </c>
      <c r="B132" s="96">
        <v>121</v>
      </c>
      <c r="C132" s="5">
        <f t="shared" si="9"/>
        <v>1.0649720994912778E-3</v>
      </c>
    </row>
    <row r="133" spans="1:3" x14ac:dyDescent="0.25">
      <c r="A133" s="96" t="s">
        <v>89</v>
      </c>
      <c r="B133" s="96">
        <v>117</v>
      </c>
      <c r="C133" s="5">
        <f t="shared" si="9"/>
        <v>1.0297664102518968E-3</v>
      </c>
    </row>
    <row r="134" spans="1:3" x14ac:dyDescent="0.25">
      <c r="A134" s="96" t="s">
        <v>91</v>
      </c>
      <c r="B134" s="96">
        <v>109</v>
      </c>
      <c r="C134" s="5">
        <f t="shared" si="9"/>
        <v>9.5935503177313453E-4</v>
      </c>
    </row>
    <row r="135" spans="1:3" x14ac:dyDescent="0.25">
      <c r="A135" s="96" t="s">
        <v>235</v>
      </c>
      <c r="B135" s="96">
        <v>100</v>
      </c>
      <c r="C135" s="5">
        <f t="shared" si="9"/>
        <v>8.8014223098452707E-4</v>
      </c>
    </row>
    <row r="136" spans="1:3" x14ac:dyDescent="0.25">
      <c r="A136" s="96" t="s">
        <v>234</v>
      </c>
      <c r="B136" s="96">
        <v>87</v>
      </c>
      <c r="C136" s="5">
        <f t="shared" si="9"/>
        <v>7.6572374095653858E-4</v>
      </c>
    </row>
    <row r="137" spans="1:3" x14ac:dyDescent="0.25">
      <c r="A137" s="96" t="s">
        <v>90</v>
      </c>
      <c r="B137" s="96">
        <v>56</v>
      </c>
      <c r="C137" s="5">
        <f t="shared" si="9"/>
        <v>4.9287964935133518E-4</v>
      </c>
    </row>
    <row r="138" spans="1:3" x14ac:dyDescent="0.25">
      <c r="A138" s="96" t="s">
        <v>233</v>
      </c>
      <c r="B138" s="96">
        <v>38</v>
      </c>
      <c r="C138" s="5">
        <f t="shared" si="9"/>
        <v>3.3445404777412031E-4</v>
      </c>
    </row>
    <row r="139" spans="1:3" x14ac:dyDescent="0.25">
      <c r="A139" s="96" t="s">
        <v>63</v>
      </c>
      <c r="B139" s="96">
        <v>38</v>
      </c>
      <c r="C139" s="5">
        <f t="shared" si="9"/>
        <v>3.3445404777412031E-4</v>
      </c>
    </row>
    <row r="140" spans="1:3" x14ac:dyDescent="0.25">
      <c r="A140" s="96" t="s">
        <v>88</v>
      </c>
      <c r="B140" s="96">
        <v>33</v>
      </c>
      <c r="C140" s="5">
        <f t="shared" si="9"/>
        <v>2.9044693622489392E-4</v>
      </c>
    </row>
    <row r="141" spans="1:3" x14ac:dyDescent="0.25">
      <c r="A141" s="96" t="s">
        <v>236</v>
      </c>
      <c r="B141" s="96">
        <v>28</v>
      </c>
      <c r="C141" s="5">
        <f t="shared" si="9"/>
        <v>2.4643982467566759E-4</v>
      </c>
    </row>
    <row r="142" spans="1:3" x14ac:dyDescent="0.25">
      <c r="A142" s="96" t="s">
        <v>66</v>
      </c>
      <c r="B142" s="96">
        <v>27</v>
      </c>
      <c r="C142" s="5">
        <f t="shared" si="9"/>
        <v>2.3763840236582231E-4</v>
      </c>
    </row>
    <row r="143" spans="1:3" x14ac:dyDescent="0.25">
      <c r="A143" s="192" t="s">
        <v>32</v>
      </c>
      <c r="B143" s="116">
        <v>19</v>
      </c>
      <c r="C143" s="5">
        <f t="shared" si="9"/>
        <v>1.6722702388706015E-4</v>
      </c>
    </row>
    <row r="144" spans="1:3" x14ac:dyDescent="0.25">
      <c r="A144" s="96" t="s">
        <v>33</v>
      </c>
      <c r="B144" s="96">
        <v>10008</v>
      </c>
      <c r="C144" s="5">
        <f t="shared" si="9"/>
        <v>8.8084634476931475E-2</v>
      </c>
    </row>
    <row r="145" spans="1:3" ht="15.75" thickBot="1" x14ac:dyDescent="0.3">
      <c r="A145" s="166" t="s">
        <v>5</v>
      </c>
      <c r="B145" s="175">
        <f>SUM(B111:B144)</f>
        <v>113618</v>
      </c>
      <c r="C145" s="164"/>
    </row>
    <row r="146" spans="1:3" x14ac:dyDescent="0.25">
      <c r="A146" s="121" t="s">
        <v>288</v>
      </c>
    </row>
    <row r="147" spans="1:3" x14ac:dyDescent="0.25">
      <c r="A147" s="96" t="s">
        <v>252</v>
      </c>
    </row>
  </sheetData>
  <mergeCells count="24">
    <mergeCell ref="A64:C64"/>
    <mergeCell ref="A75:C75"/>
    <mergeCell ref="E75:G75"/>
    <mergeCell ref="E77:G77"/>
    <mergeCell ref="A109:C109"/>
    <mergeCell ref="A53:C53"/>
    <mergeCell ref="A5:C5"/>
    <mergeCell ref="E5:G5"/>
    <mergeCell ref="I5:J5"/>
    <mergeCell ref="A12:C12"/>
    <mergeCell ref="E21:G21"/>
    <mergeCell ref="A24:C24"/>
    <mergeCell ref="E24:G24"/>
    <mergeCell ref="E34:G34"/>
    <mergeCell ref="A35:C35"/>
    <mergeCell ref="E40:G40"/>
    <mergeCell ref="A41:C41"/>
    <mergeCell ref="A47:C47"/>
    <mergeCell ref="E4:G4"/>
    <mergeCell ref="A1:F1"/>
    <mergeCell ref="A2:C2"/>
    <mergeCell ref="E2:G2"/>
    <mergeCell ref="A3:C3"/>
    <mergeCell ref="E3:G3"/>
  </mergeCells>
  <printOptions gridLines="1"/>
  <pageMargins left="0.25" right="0.25" top="0.25" bottom="0.25" header="0.3" footer="0.3"/>
  <pageSetup scale="72" fitToHeight="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41"/>
  <sheetViews>
    <sheetView showWhiteSpace="0" view="pageLayout" topLeftCell="A40" workbookViewId="0">
      <selection activeCell="A51" sqref="A51:G51"/>
    </sheetView>
  </sheetViews>
  <sheetFormatPr defaultColWidth="9.140625" defaultRowHeight="15" x14ac:dyDescent="0.25"/>
  <cols>
    <col min="1" max="1" width="32.140625" style="96" customWidth="1"/>
    <col min="2" max="2" width="21.28515625" style="96" customWidth="1"/>
    <col min="3" max="3" width="13.140625" style="96" customWidth="1"/>
    <col min="4" max="4" width="3.7109375" style="96" customWidth="1"/>
    <col min="5" max="5" width="32.140625" style="96" customWidth="1"/>
    <col min="6" max="6" width="12.85546875" style="96" customWidth="1"/>
    <col min="7" max="7" width="8.7109375" style="96" customWidth="1"/>
    <col min="8" max="8" width="8.85546875" style="96" customWidth="1"/>
    <col min="9" max="9" width="41.140625" style="96" customWidth="1"/>
    <col min="10" max="10" width="14.85546875" style="96" customWidth="1"/>
    <col min="11" max="11" width="17.140625" style="96" customWidth="1"/>
    <col min="12" max="12" width="9.140625" style="96"/>
    <col min="13" max="13" width="25.140625" style="96" bestFit="1" customWidth="1"/>
    <col min="14" max="14" width="10.7109375" style="96" bestFit="1" customWidth="1"/>
    <col min="15" max="15" width="7.85546875" style="96" bestFit="1" customWidth="1"/>
    <col min="16" max="16384" width="9.140625" style="96"/>
  </cols>
  <sheetData>
    <row r="1" spans="1:12" ht="31.5" customHeight="1" x14ac:dyDescent="0.25">
      <c r="A1" s="258" t="s">
        <v>294</v>
      </c>
      <c r="B1" s="258"/>
      <c r="C1" s="258"/>
      <c r="D1" s="258"/>
      <c r="E1" s="258"/>
      <c r="F1" s="258"/>
      <c r="G1" s="258"/>
    </row>
    <row r="2" spans="1:12" ht="21" customHeight="1" thickBot="1" x14ac:dyDescent="0.3">
      <c r="D2" s="138"/>
    </row>
    <row r="3" spans="1:12" ht="17.25" customHeight="1" thickBot="1" x14ac:dyDescent="0.35">
      <c r="A3" s="227" t="s">
        <v>34</v>
      </c>
      <c r="B3" s="228"/>
      <c r="C3" s="229"/>
    </row>
    <row r="4" spans="1:12" ht="18" customHeight="1" x14ac:dyDescent="0.25">
      <c r="A4" s="12" t="s">
        <v>0</v>
      </c>
      <c r="B4" s="4" t="s">
        <v>1</v>
      </c>
      <c r="C4" s="11" t="s">
        <v>2</v>
      </c>
    </row>
    <row r="5" spans="1:12" x14ac:dyDescent="0.25">
      <c r="A5" s="98" t="s">
        <v>3</v>
      </c>
      <c r="B5" s="6">
        <f>SUM('1:17'!B7)</f>
        <v>2126362</v>
      </c>
      <c r="C5" s="5">
        <f>B5/$B$7</f>
        <v>0.88936598080869167</v>
      </c>
    </row>
    <row r="6" spans="1:12" x14ac:dyDescent="0.25">
      <c r="A6" s="13" t="s">
        <v>308</v>
      </c>
      <c r="B6" s="14">
        <f>SUM('1:17'!B8)</f>
        <v>264512</v>
      </c>
      <c r="C6" s="15">
        <f>B6/$B$7</f>
        <v>0.11063401919130829</v>
      </c>
    </row>
    <row r="7" spans="1:12" ht="15.75" thickBot="1" x14ac:dyDescent="0.3">
      <c r="A7" s="99" t="s">
        <v>5</v>
      </c>
      <c r="B7" s="179">
        <f>SUM(B5:B6)</f>
        <v>2390874</v>
      </c>
      <c r="C7" s="2"/>
    </row>
    <row r="8" spans="1:12" ht="29.25" customHeight="1" x14ac:dyDescent="0.25">
      <c r="A8" s="116"/>
      <c r="B8" s="190"/>
      <c r="C8" s="116"/>
    </row>
    <row r="9" spans="1:12" ht="15.75" x14ac:dyDescent="0.25">
      <c r="A9" s="251" t="s">
        <v>291</v>
      </c>
      <c r="B9" s="251"/>
      <c r="C9" s="251"/>
      <c r="D9" s="251"/>
      <c r="E9" s="251"/>
      <c r="F9" s="251"/>
      <c r="G9" s="251"/>
    </row>
    <row r="10" spans="1:12" ht="16.5" customHeight="1" thickBot="1" x14ac:dyDescent="0.3">
      <c r="A10" s="116"/>
      <c r="B10" s="190"/>
      <c r="C10" s="116"/>
      <c r="H10" s="116"/>
      <c r="I10" s="116"/>
      <c r="J10" s="6"/>
      <c r="K10" s="142"/>
      <c r="L10" s="116"/>
    </row>
    <row r="11" spans="1:12" ht="18" thickBot="1" x14ac:dyDescent="0.35">
      <c r="A11" s="227" t="s">
        <v>35</v>
      </c>
      <c r="B11" s="228"/>
      <c r="C11" s="229"/>
    </row>
    <row r="12" spans="1:12" x14ac:dyDescent="0.25">
      <c r="A12" s="12" t="s">
        <v>6</v>
      </c>
      <c r="B12" s="4" t="s">
        <v>7</v>
      </c>
      <c r="C12" s="11" t="s">
        <v>2</v>
      </c>
    </row>
    <row r="13" spans="1:12" x14ac:dyDescent="0.25">
      <c r="A13" s="181" t="s">
        <v>36</v>
      </c>
      <c r="B13" s="183">
        <f>SUM('1:17'!B14)</f>
        <v>253021</v>
      </c>
      <c r="C13" s="182">
        <f t="shared" ref="C13:C19" si="0">B13/$B$20</f>
        <v>0.10582782697875337</v>
      </c>
    </row>
    <row r="14" spans="1:12" x14ac:dyDescent="0.25">
      <c r="A14" s="176" t="s">
        <v>37</v>
      </c>
      <c r="B14" s="177">
        <f>SUM('1:17'!B15)</f>
        <v>270956</v>
      </c>
      <c r="C14" s="178">
        <f t="shared" si="0"/>
        <v>0.11332926787442583</v>
      </c>
    </row>
    <row r="15" spans="1:12" ht="15.75" customHeight="1" x14ac:dyDescent="0.25">
      <c r="A15" s="98" t="s">
        <v>38</v>
      </c>
      <c r="B15" s="6">
        <f>SUM('1:17'!B16)</f>
        <v>276642</v>
      </c>
      <c r="C15" s="5">
        <f t="shared" si="0"/>
        <v>0.115707477683893</v>
      </c>
    </row>
    <row r="16" spans="1:12" ht="15" customHeight="1" x14ac:dyDescent="0.25">
      <c r="A16" s="98" t="s">
        <v>39</v>
      </c>
      <c r="B16" s="6">
        <f>SUM('1:17'!B17)</f>
        <v>265869</v>
      </c>
      <c r="C16" s="5">
        <f t="shared" si="0"/>
        <v>0.11120159406141854</v>
      </c>
      <c r="I16" s="116"/>
      <c r="J16" s="116"/>
      <c r="K16" s="116"/>
    </row>
    <row r="17" spans="1:15" ht="15.75" customHeight="1" x14ac:dyDescent="0.25">
      <c r="A17" s="98" t="s">
        <v>40</v>
      </c>
      <c r="B17" s="6">
        <f>SUM('1:17'!B18)</f>
        <v>247961</v>
      </c>
      <c r="C17" s="5">
        <f t="shared" si="0"/>
        <v>0.1037114461071558</v>
      </c>
      <c r="E17" s="116"/>
      <c r="F17" s="116"/>
      <c r="G17" s="116"/>
      <c r="I17" s="116"/>
      <c r="J17" s="116"/>
      <c r="K17" s="116"/>
    </row>
    <row r="18" spans="1:15" x14ac:dyDescent="0.25">
      <c r="A18" s="98" t="s">
        <v>8</v>
      </c>
      <c r="B18" s="6">
        <f>SUM('1:17'!B19)</f>
        <v>978420</v>
      </c>
      <c r="C18" s="5">
        <f t="shared" si="0"/>
        <v>0.40923110126255086</v>
      </c>
      <c r="E18" s="116"/>
      <c r="F18" s="116"/>
      <c r="G18" s="116"/>
      <c r="I18" s="116"/>
      <c r="J18" s="116"/>
      <c r="K18" s="116"/>
    </row>
    <row r="19" spans="1:15" x14ac:dyDescent="0.25">
      <c r="A19" s="13" t="s">
        <v>9</v>
      </c>
      <c r="B19" s="14">
        <f>SUM('1:17'!B20)</f>
        <v>98005</v>
      </c>
      <c r="C19" s="15">
        <f t="shared" si="0"/>
        <v>4.0991286031802597E-2</v>
      </c>
      <c r="E19" s="116"/>
      <c r="F19" s="116"/>
      <c r="G19" s="116"/>
      <c r="I19" s="116"/>
      <c r="J19" s="116"/>
      <c r="K19" s="116"/>
    </row>
    <row r="20" spans="1:15" ht="15.75" thickBot="1" x14ac:dyDescent="0.3">
      <c r="A20" s="215" t="s">
        <v>5</v>
      </c>
      <c r="B20" s="179">
        <f>SUM(B13:B19)</f>
        <v>2390874</v>
      </c>
      <c r="C20" s="2"/>
      <c r="E20" s="116"/>
      <c r="F20" s="116"/>
      <c r="G20" s="116"/>
      <c r="I20" s="116"/>
      <c r="J20" s="116"/>
      <c r="K20" s="116"/>
    </row>
    <row r="21" spans="1:15" ht="9" customHeight="1" x14ac:dyDescent="0.25">
      <c r="A21" s="116"/>
      <c r="B21" s="190"/>
      <c r="C21" s="116"/>
      <c r="E21" s="116"/>
      <c r="F21" s="116"/>
      <c r="G21" s="116"/>
      <c r="I21" s="116"/>
      <c r="J21" s="116"/>
      <c r="K21" s="116"/>
    </row>
    <row r="22" spans="1:15" ht="32.25" customHeight="1" x14ac:dyDescent="0.25">
      <c r="A22" s="257" t="s">
        <v>310</v>
      </c>
      <c r="B22" s="253"/>
      <c r="C22" s="253"/>
      <c r="D22" s="253"/>
      <c r="E22" s="253"/>
      <c r="F22" s="253"/>
      <c r="G22" s="253"/>
      <c r="I22" s="116"/>
      <c r="J22" s="116"/>
      <c r="K22" s="116"/>
    </row>
    <row r="23" spans="1:15" ht="15" customHeight="1" thickBot="1" x14ac:dyDescent="0.3">
      <c r="E23" s="116"/>
      <c r="F23" s="116"/>
      <c r="G23" s="116"/>
      <c r="I23" s="116"/>
      <c r="J23" s="116"/>
      <c r="K23" s="116"/>
    </row>
    <row r="24" spans="1:15" ht="18" thickBot="1" x14ac:dyDescent="0.35">
      <c r="A24" s="227" t="s">
        <v>10</v>
      </c>
      <c r="B24" s="228"/>
      <c r="C24" s="229"/>
      <c r="E24" s="116"/>
      <c r="F24" s="116"/>
      <c r="G24" s="116"/>
      <c r="I24" s="116"/>
      <c r="J24" s="116"/>
      <c r="K24" s="116"/>
    </row>
    <row r="25" spans="1:15" x14ac:dyDescent="0.25">
      <c r="A25" s="12" t="s">
        <v>6</v>
      </c>
      <c r="B25" s="4" t="s">
        <v>7</v>
      </c>
      <c r="C25" s="11" t="s">
        <v>2</v>
      </c>
      <c r="E25" s="116"/>
      <c r="F25" s="116"/>
      <c r="G25" s="116"/>
    </row>
    <row r="26" spans="1:15" x14ac:dyDescent="0.25">
      <c r="A26" s="184" t="s">
        <v>36</v>
      </c>
      <c r="B26" s="185">
        <f>SUM('1:17'!B26)</f>
        <v>52891</v>
      </c>
      <c r="C26" s="186">
        <f t="shared" ref="C26:C32" si="1">B26/$B$33</f>
        <v>0.19995690176627148</v>
      </c>
      <c r="E26" s="116"/>
      <c r="F26" s="116"/>
      <c r="G26" s="116"/>
    </row>
    <row r="27" spans="1:15" x14ac:dyDescent="0.25">
      <c r="A27" s="187" t="s">
        <v>37</v>
      </c>
      <c r="B27" s="188">
        <f>SUM('1:17'!B27)</f>
        <v>60727</v>
      </c>
      <c r="C27" s="189">
        <f t="shared" si="1"/>
        <v>0.22958126663440601</v>
      </c>
      <c r="E27" s="116"/>
      <c r="F27" s="116"/>
      <c r="G27" s="116"/>
    </row>
    <row r="28" spans="1:15" x14ac:dyDescent="0.25">
      <c r="A28" s="98" t="s">
        <v>38</v>
      </c>
      <c r="B28" s="6">
        <f>SUM('1:17'!B28)</f>
        <v>47520</v>
      </c>
      <c r="C28" s="5">
        <f t="shared" si="1"/>
        <v>0.17965158480522622</v>
      </c>
    </row>
    <row r="29" spans="1:15" x14ac:dyDescent="0.25">
      <c r="A29" s="98" t="s">
        <v>39</v>
      </c>
      <c r="B29" s="6">
        <f>SUM('1:17'!B29)</f>
        <v>31636</v>
      </c>
      <c r="C29" s="5">
        <f t="shared" si="1"/>
        <v>0.11960137914347932</v>
      </c>
    </row>
    <row r="30" spans="1:15" ht="14.45" customHeight="1" x14ac:dyDescent="0.25">
      <c r="A30" s="98" t="s">
        <v>40</v>
      </c>
      <c r="B30" s="6">
        <f>SUM('1:17'!B30)</f>
        <v>20730</v>
      </c>
      <c r="C30" s="5">
        <f t="shared" si="1"/>
        <v>7.8370735543188963E-2</v>
      </c>
      <c r="I30" s="116"/>
      <c r="J30" s="116"/>
      <c r="K30" s="116"/>
    </row>
    <row r="31" spans="1:15" ht="15" customHeight="1" x14ac:dyDescent="0.25">
      <c r="A31" s="98" t="s">
        <v>8</v>
      </c>
      <c r="B31" s="6">
        <f>SUM('1:17'!B31)</f>
        <v>44346</v>
      </c>
      <c r="C31" s="5">
        <f t="shared" si="1"/>
        <v>0.16765212920396808</v>
      </c>
      <c r="I31" s="116"/>
      <c r="J31" s="116"/>
      <c r="K31" s="116"/>
    </row>
    <row r="32" spans="1:15" ht="14.45" customHeight="1" x14ac:dyDescent="0.25">
      <c r="A32" s="13" t="s">
        <v>9</v>
      </c>
      <c r="B32" s="6">
        <f>SUM('1:17'!B32)</f>
        <v>6662</v>
      </c>
      <c r="C32" s="15">
        <f t="shared" si="1"/>
        <v>2.5186002903459955E-2</v>
      </c>
      <c r="I32" s="116"/>
      <c r="J32" s="116"/>
      <c r="K32" s="116"/>
      <c r="M32" s="116"/>
      <c r="N32" s="6"/>
      <c r="O32" s="116"/>
    </row>
    <row r="33" spans="1:15" ht="15.75" thickBot="1" x14ac:dyDescent="0.3">
      <c r="A33" s="215" t="s">
        <v>5</v>
      </c>
      <c r="B33" s="180">
        <f>SUM(B26:B32)</f>
        <v>264512</v>
      </c>
      <c r="C33" s="2"/>
      <c r="I33" s="116"/>
      <c r="J33" s="116"/>
      <c r="K33" s="116"/>
    </row>
    <row r="34" spans="1:15" ht="17.25" customHeight="1" x14ac:dyDescent="0.25">
      <c r="A34" s="116"/>
      <c r="B34" s="190"/>
      <c r="C34" s="116"/>
      <c r="I34" s="116"/>
      <c r="J34" s="116"/>
      <c r="K34" s="116"/>
    </row>
    <row r="35" spans="1:15" ht="66.75" customHeight="1" x14ac:dyDescent="0.25">
      <c r="A35" s="259" t="s">
        <v>311</v>
      </c>
      <c r="B35" s="260"/>
      <c r="C35" s="260"/>
      <c r="D35" s="260"/>
      <c r="E35" s="260"/>
      <c r="F35" s="260"/>
      <c r="G35" s="260"/>
      <c r="I35" s="116"/>
      <c r="J35" s="116"/>
      <c r="K35" s="116"/>
    </row>
    <row r="36" spans="1:15" ht="9.75" customHeight="1" thickBot="1" x14ac:dyDescent="0.3">
      <c r="I36" s="116"/>
      <c r="J36" s="116"/>
      <c r="K36" s="116"/>
    </row>
    <row r="37" spans="1:15" ht="27" customHeight="1" thickBot="1" x14ac:dyDescent="0.35">
      <c r="A37" s="223" t="s">
        <v>292</v>
      </c>
      <c r="B37" s="224"/>
      <c r="C37" s="225"/>
      <c r="I37" s="116"/>
      <c r="J37" s="116"/>
      <c r="K37" s="116"/>
    </row>
    <row r="38" spans="1:15" x14ac:dyDescent="0.25">
      <c r="A38" s="12" t="s">
        <v>0</v>
      </c>
      <c r="B38" s="4" t="s">
        <v>1</v>
      </c>
      <c r="C38" s="11" t="s">
        <v>2</v>
      </c>
      <c r="I38" s="116"/>
      <c r="J38" s="116"/>
      <c r="K38" s="116"/>
    </row>
    <row r="39" spans="1:15" x14ac:dyDescent="0.25">
      <c r="A39" s="98" t="s">
        <v>3</v>
      </c>
      <c r="B39" s="6">
        <f>SUM('1:17'!F14)</f>
        <v>200130</v>
      </c>
      <c r="C39" s="5">
        <f>B39/B41</f>
        <v>0.79096201501061181</v>
      </c>
    </row>
    <row r="40" spans="1:15" x14ac:dyDescent="0.25">
      <c r="A40" s="13" t="s">
        <v>305</v>
      </c>
      <c r="B40" s="162">
        <f>SUM('1:17'!F15)</f>
        <v>52891</v>
      </c>
      <c r="C40" s="15">
        <f>B40/B41</f>
        <v>0.20903798498938822</v>
      </c>
      <c r="M40" s="116"/>
      <c r="N40" s="6"/>
      <c r="O40" s="116"/>
    </row>
    <row r="41" spans="1:15" ht="15.75" thickBot="1" x14ac:dyDescent="0.3">
      <c r="A41" s="215" t="s">
        <v>5</v>
      </c>
      <c r="B41" s="218">
        <f>SUM(B39:B40)</f>
        <v>253021</v>
      </c>
      <c r="C41" s="191"/>
    </row>
    <row r="42" spans="1:15" ht="5.25" customHeight="1" x14ac:dyDescent="0.25">
      <c r="A42" s="116"/>
      <c r="B42" s="6"/>
      <c r="C42" s="142"/>
    </row>
    <row r="43" spans="1:15" ht="30" customHeight="1" x14ac:dyDescent="0.25">
      <c r="A43" s="257" t="s">
        <v>313</v>
      </c>
      <c r="B43" s="253"/>
      <c r="C43" s="253"/>
      <c r="D43" s="253"/>
      <c r="E43" s="253"/>
      <c r="F43" s="253"/>
      <c r="G43" s="253"/>
    </row>
    <row r="44" spans="1:15" ht="10.5" customHeight="1" thickBot="1" x14ac:dyDescent="0.3"/>
    <row r="45" spans="1:15" ht="24" customHeight="1" x14ac:dyDescent="0.3">
      <c r="A45" s="261" t="s">
        <v>293</v>
      </c>
      <c r="B45" s="262"/>
      <c r="C45" s="263"/>
    </row>
    <row r="46" spans="1:15" x14ac:dyDescent="0.25">
      <c r="A46" s="201" t="s">
        <v>0</v>
      </c>
      <c r="B46" s="200" t="s">
        <v>1</v>
      </c>
      <c r="C46" s="202" t="s">
        <v>2</v>
      </c>
    </row>
    <row r="47" spans="1:15" x14ac:dyDescent="0.25">
      <c r="A47" s="203" t="s">
        <v>3</v>
      </c>
      <c r="B47" s="6">
        <v>210229</v>
      </c>
      <c r="C47" s="5">
        <f>B47/B49</f>
        <v>0.77587874045970562</v>
      </c>
    </row>
    <row r="48" spans="1:15" x14ac:dyDescent="0.25">
      <c r="A48" s="13" t="s">
        <v>305</v>
      </c>
      <c r="B48" s="162">
        <v>60727</v>
      </c>
      <c r="C48" s="15">
        <f>B48/B49</f>
        <v>0.22412125954029435</v>
      </c>
      <c r="I48" s="116"/>
      <c r="J48" s="6"/>
      <c r="K48" s="116"/>
    </row>
    <row r="49" spans="1:7" ht="15.75" thickBot="1" x14ac:dyDescent="0.3">
      <c r="A49" s="216" t="s">
        <v>5</v>
      </c>
      <c r="B49" s="217">
        <f>SUM(B47:B48)</f>
        <v>270956</v>
      </c>
      <c r="C49" s="199"/>
    </row>
    <row r="50" spans="1:7" ht="6.75" customHeight="1" x14ac:dyDescent="0.25"/>
    <row r="51" spans="1:7" ht="38.25" customHeight="1" x14ac:dyDescent="0.25">
      <c r="A51" s="257" t="s">
        <v>312</v>
      </c>
      <c r="B51" s="253"/>
      <c r="C51" s="253"/>
      <c r="D51" s="253"/>
      <c r="E51" s="253"/>
      <c r="F51" s="253"/>
      <c r="G51" s="253"/>
    </row>
    <row r="52" spans="1:7" ht="15.75" thickBot="1" x14ac:dyDescent="0.3"/>
    <row r="53" spans="1:7" ht="36.75" customHeight="1" thickBot="1" x14ac:dyDescent="0.35">
      <c r="A53" s="254" t="s">
        <v>11</v>
      </c>
      <c r="B53" s="255"/>
      <c r="C53" s="256"/>
      <c r="E53" s="223" t="s">
        <v>42</v>
      </c>
      <c r="F53" s="224"/>
      <c r="G53" s="225"/>
    </row>
    <row r="54" spans="1:7" x14ac:dyDescent="0.25">
      <c r="A54" s="12" t="s">
        <v>12</v>
      </c>
      <c r="B54" s="4" t="s">
        <v>1</v>
      </c>
      <c r="C54" s="11" t="s">
        <v>2</v>
      </c>
      <c r="E54" s="220" t="s">
        <v>12</v>
      </c>
      <c r="F54" s="222" t="s">
        <v>1</v>
      </c>
      <c r="G54" s="221" t="s">
        <v>2</v>
      </c>
    </row>
    <row r="55" spans="1:7" x14ac:dyDescent="0.25">
      <c r="A55" s="98" t="s">
        <v>13</v>
      </c>
      <c r="B55" s="6">
        <v>85640</v>
      </c>
      <c r="C55" s="5">
        <f>B55/$B$85</f>
        <v>0.32376602951850958</v>
      </c>
      <c r="E55" s="203" t="s">
        <v>13</v>
      </c>
      <c r="F55" s="6">
        <v>43725</v>
      </c>
      <c r="G55" s="5">
        <f>F55/$F$89</f>
        <v>0.38484219049798446</v>
      </c>
    </row>
    <row r="56" spans="1:7" x14ac:dyDescent="0.25">
      <c r="A56" s="98" t="s">
        <v>295</v>
      </c>
      <c r="B56" s="6">
        <v>38399</v>
      </c>
      <c r="C56" s="5">
        <f t="shared" ref="C56:C84" si="2">B56/$B$85</f>
        <v>0.14516921727558674</v>
      </c>
      <c r="E56" s="98" t="s">
        <v>295</v>
      </c>
      <c r="F56" s="6">
        <v>15619</v>
      </c>
      <c r="G56" s="5">
        <f t="shared" ref="G56:G88" si="3">F56/$F$89</f>
        <v>0.13746941505747329</v>
      </c>
    </row>
    <row r="57" spans="1:7" x14ac:dyDescent="0.25">
      <c r="A57" s="98" t="s">
        <v>14</v>
      </c>
      <c r="B57" s="6">
        <v>33629</v>
      </c>
      <c r="C57" s="5">
        <f t="shared" si="2"/>
        <v>0.12713600895233487</v>
      </c>
      <c r="E57" s="98" t="s">
        <v>14</v>
      </c>
      <c r="F57" s="6">
        <v>13812</v>
      </c>
      <c r="G57" s="5">
        <f t="shared" si="3"/>
        <v>0.12156524494358288</v>
      </c>
    </row>
    <row r="58" spans="1:7" x14ac:dyDescent="0.25">
      <c r="A58" s="98" t="s">
        <v>16</v>
      </c>
      <c r="B58" s="6">
        <v>16450</v>
      </c>
      <c r="C58" s="5">
        <f t="shared" si="2"/>
        <v>6.2189995160900076E-2</v>
      </c>
      <c r="E58" s="98" t="s">
        <v>16</v>
      </c>
      <c r="F58" s="6">
        <v>6424</v>
      </c>
      <c r="G58" s="5">
        <f t="shared" si="3"/>
        <v>5.6540336918446024E-2</v>
      </c>
    </row>
    <row r="59" spans="1:7" x14ac:dyDescent="0.25">
      <c r="A59" s="98" t="s">
        <v>17</v>
      </c>
      <c r="B59" s="6">
        <v>13724</v>
      </c>
      <c r="C59" s="5">
        <f t="shared" si="2"/>
        <v>5.1884224534236634E-2</v>
      </c>
      <c r="E59" s="98" t="s">
        <v>17</v>
      </c>
      <c r="F59" s="6">
        <v>6347</v>
      </c>
      <c r="G59" s="5">
        <f t="shared" si="3"/>
        <v>5.5862627400587936E-2</v>
      </c>
    </row>
    <row r="60" spans="1:7" x14ac:dyDescent="0.25">
      <c r="A60" s="98" t="s">
        <v>18</v>
      </c>
      <c r="B60" s="6">
        <v>9182</v>
      </c>
      <c r="C60" s="5">
        <f t="shared" si="2"/>
        <v>3.4712980885555286E-2</v>
      </c>
      <c r="E60" s="98" t="s">
        <v>18</v>
      </c>
      <c r="F60" s="6">
        <v>4185</v>
      </c>
      <c r="G60" s="5">
        <f t="shared" si="3"/>
        <v>3.6833952366702456E-2</v>
      </c>
    </row>
    <row r="61" spans="1:7" x14ac:dyDescent="0.25">
      <c r="A61" s="98" t="s">
        <v>20</v>
      </c>
      <c r="B61" s="6">
        <v>7399</v>
      </c>
      <c r="C61" s="5">
        <f t="shared" si="2"/>
        <v>2.7972265908541013E-2</v>
      </c>
      <c r="E61" s="98" t="s">
        <v>23</v>
      </c>
      <c r="F61" s="6">
        <v>3477</v>
      </c>
      <c r="G61" s="5">
        <f t="shared" si="3"/>
        <v>3.0602545371332009E-2</v>
      </c>
    </row>
    <row r="62" spans="1:7" x14ac:dyDescent="0.25">
      <c r="A62" s="98" t="s">
        <v>23</v>
      </c>
      <c r="B62" s="6">
        <v>5982</v>
      </c>
      <c r="C62" s="5">
        <f t="shared" si="2"/>
        <v>2.2615231067021534E-2</v>
      </c>
      <c r="E62" s="98" t="s">
        <v>24</v>
      </c>
      <c r="F62" s="6">
        <v>2233</v>
      </c>
      <c r="G62" s="5">
        <f t="shared" si="3"/>
        <v>1.9653576017884491E-2</v>
      </c>
    </row>
    <row r="63" spans="1:7" x14ac:dyDescent="0.25">
      <c r="A63" s="98" t="s">
        <v>19</v>
      </c>
      <c r="B63" s="6">
        <v>5229</v>
      </c>
      <c r="C63" s="5">
        <f t="shared" si="2"/>
        <v>1.9768479312847809E-2</v>
      </c>
      <c r="E63" s="98" t="s">
        <v>20</v>
      </c>
      <c r="F63" s="6">
        <v>1656</v>
      </c>
      <c r="G63" s="5">
        <f t="shared" si="3"/>
        <v>1.457515534510377E-2</v>
      </c>
    </row>
    <row r="64" spans="1:7" x14ac:dyDescent="0.25">
      <c r="A64" s="98" t="s">
        <v>24</v>
      </c>
      <c r="B64" s="6">
        <v>3222</v>
      </c>
      <c r="C64" s="5">
        <f t="shared" si="2"/>
        <v>1.2180921848536173E-2</v>
      </c>
      <c r="E64" s="98" t="s">
        <v>19</v>
      </c>
      <c r="F64" s="6">
        <v>1518</v>
      </c>
      <c r="G64" s="5">
        <f t="shared" si="3"/>
        <v>1.3360559066345121E-2</v>
      </c>
    </row>
    <row r="65" spans="1:7" x14ac:dyDescent="0.25">
      <c r="A65" s="98" t="s">
        <v>142</v>
      </c>
      <c r="B65" s="6">
        <v>1565</v>
      </c>
      <c r="C65" s="5">
        <f t="shared" si="2"/>
        <v>5.9165557706266636E-3</v>
      </c>
      <c r="E65" s="98" t="s">
        <v>92</v>
      </c>
      <c r="F65" s="6">
        <v>804</v>
      </c>
      <c r="G65" s="5">
        <f t="shared" si="3"/>
        <v>7.0763435371155982E-3</v>
      </c>
    </row>
    <row r="66" spans="1:7" x14ac:dyDescent="0.25">
      <c r="A66" s="98" t="s">
        <v>26</v>
      </c>
      <c r="B66" s="6">
        <v>1360</v>
      </c>
      <c r="C66" s="5">
        <f t="shared" si="2"/>
        <v>5.1415436728768447E-3</v>
      </c>
      <c r="E66" s="98" t="s">
        <v>26</v>
      </c>
      <c r="F66" s="6">
        <v>457</v>
      </c>
      <c r="G66" s="5">
        <f t="shared" si="3"/>
        <v>4.0222499955992891E-3</v>
      </c>
    </row>
    <row r="67" spans="1:7" ht="18" customHeight="1" x14ac:dyDescent="0.25">
      <c r="A67" s="98" t="s">
        <v>30</v>
      </c>
      <c r="B67" s="6">
        <v>1213</v>
      </c>
      <c r="C67" s="5">
        <f t="shared" si="2"/>
        <v>4.5858032905879507E-3</v>
      </c>
      <c r="E67" s="98" t="s">
        <v>165</v>
      </c>
      <c r="F67" s="6">
        <v>434</v>
      </c>
      <c r="G67" s="5">
        <f t="shared" si="3"/>
        <v>3.8198172824728477E-3</v>
      </c>
    </row>
    <row r="68" spans="1:7" x14ac:dyDescent="0.25">
      <c r="A68" s="98" t="s">
        <v>29</v>
      </c>
      <c r="B68" s="6">
        <v>1013</v>
      </c>
      <c r="C68" s="5">
        <f t="shared" si="2"/>
        <v>3.8296939269295911E-3</v>
      </c>
      <c r="E68" s="98" t="s">
        <v>112</v>
      </c>
      <c r="F68" s="6">
        <v>434</v>
      </c>
      <c r="G68" s="5">
        <f t="shared" si="3"/>
        <v>3.8198172824728477E-3</v>
      </c>
    </row>
    <row r="69" spans="1:7" x14ac:dyDescent="0.25">
      <c r="A69" s="98" t="s">
        <v>28</v>
      </c>
      <c r="B69" s="6">
        <v>791</v>
      </c>
      <c r="C69" s="5">
        <f t="shared" si="2"/>
        <v>2.9904125332688119E-3</v>
      </c>
      <c r="E69" s="98" t="s">
        <v>28</v>
      </c>
      <c r="F69" s="6">
        <v>414</v>
      </c>
      <c r="G69" s="5">
        <f t="shared" si="3"/>
        <v>3.6437888362759424E-3</v>
      </c>
    </row>
    <row r="70" spans="1:7" x14ac:dyDescent="0.25">
      <c r="A70" s="98" t="s">
        <v>165</v>
      </c>
      <c r="B70" s="6">
        <v>559</v>
      </c>
      <c r="C70" s="5">
        <f t="shared" si="2"/>
        <v>2.1133256714251148E-3</v>
      </c>
      <c r="E70" s="98" t="s">
        <v>142</v>
      </c>
      <c r="F70" s="6">
        <v>395</v>
      </c>
      <c r="G70" s="5">
        <f t="shared" si="3"/>
        <v>3.4765618123888818E-3</v>
      </c>
    </row>
    <row r="71" spans="1:7" x14ac:dyDescent="0.25">
      <c r="A71" s="98" t="s">
        <v>21</v>
      </c>
      <c r="B71" s="6">
        <v>552</v>
      </c>
      <c r="C71" s="5">
        <f t="shared" si="2"/>
        <v>2.0868618436970725E-3</v>
      </c>
      <c r="E71" s="98" t="s">
        <v>21</v>
      </c>
      <c r="F71" s="6">
        <v>309</v>
      </c>
      <c r="G71" s="5">
        <f t="shared" si="3"/>
        <v>2.7196394937421889E-3</v>
      </c>
    </row>
    <row r="72" spans="1:7" x14ac:dyDescent="0.25">
      <c r="A72" s="98" t="s">
        <v>172</v>
      </c>
      <c r="B72" s="6">
        <v>409</v>
      </c>
      <c r="C72" s="5">
        <f t="shared" si="2"/>
        <v>1.5462436486813453E-3</v>
      </c>
      <c r="E72" s="98" t="s">
        <v>30</v>
      </c>
      <c r="F72" s="116">
        <v>182</v>
      </c>
      <c r="G72" s="5">
        <f t="shared" si="3"/>
        <v>1.6018588603918392E-3</v>
      </c>
    </row>
    <row r="73" spans="1:7" x14ac:dyDescent="0.25">
      <c r="A73" s="98" t="s">
        <v>112</v>
      </c>
      <c r="B73" s="6">
        <v>396</v>
      </c>
      <c r="C73" s="5">
        <f t="shared" si="2"/>
        <v>1.4970965400435518E-3</v>
      </c>
      <c r="E73" s="98" t="s">
        <v>25</v>
      </c>
      <c r="F73" s="116">
        <v>151</v>
      </c>
      <c r="G73" s="5">
        <f t="shared" si="3"/>
        <v>1.329014768786636E-3</v>
      </c>
    </row>
    <row r="74" spans="1:7" x14ac:dyDescent="0.25">
      <c r="A74" s="98" t="s">
        <v>65</v>
      </c>
      <c r="B74" s="6">
        <v>393</v>
      </c>
      <c r="C74" s="5">
        <f t="shared" si="2"/>
        <v>1.4857548995886765E-3</v>
      </c>
      <c r="E74" s="98" t="s">
        <v>65</v>
      </c>
      <c r="F74" s="116">
        <v>132</v>
      </c>
      <c r="G74" s="5">
        <f t="shared" si="3"/>
        <v>1.1617877448995757E-3</v>
      </c>
    </row>
    <row r="75" spans="1:7" x14ac:dyDescent="0.25">
      <c r="A75" s="98" t="s">
        <v>32</v>
      </c>
      <c r="B75" s="6">
        <v>387</v>
      </c>
      <c r="C75" s="5">
        <f t="shared" si="2"/>
        <v>1.4630716186789256E-3</v>
      </c>
      <c r="E75" s="98" t="s">
        <v>172</v>
      </c>
      <c r="F75" s="116">
        <v>129</v>
      </c>
      <c r="G75" s="5">
        <f t="shared" si="3"/>
        <v>1.1353834779700399E-3</v>
      </c>
    </row>
    <row r="76" spans="1:7" x14ac:dyDescent="0.25">
      <c r="A76" s="98" t="s">
        <v>66</v>
      </c>
      <c r="B76" s="6">
        <v>328</v>
      </c>
      <c r="C76" s="5">
        <f t="shared" si="2"/>
        <v>1.2400193563997096E-3</v>
      </c>
      <c r="E76" s="98" t="s">
        <v>67</v>
      </c>
      <c r="F76" s="116">
        <v>121</v>
      </c>
      <c r="G76" s="5">
        <f t="shared" si="3"/>
        <v>1.0649720994912778E-3</v>
      </c>
    </row>
    <row r="77" spans="1:7" x14ac:dyDescent="0.25">
      <c r="A77" s="98" t="s">
        <v>156</v>
      </c>
      <c r="B77" s="6">
        <v>296</v>
      </c>
      <c r="C77" s="5">
        <f t="shared" si="2"/>
        <v>1.1190418582143721E-3</v>
      </c>
      <c r="E77" s="98" t="s">
        <v>89</v>
      </c>
      <c r="F77" s="116">
        <v>117</v>
      </c>
      <c r="G77" s="5">
        <f t="shared" si="3"/>
        <v>1.0297664102518968E-3</v>
      </c>
    </row>
    <row r="78" spans="1:7" x14ac:dyDescent="0.25">
      <c r="A78" s="98" t="s">
        <v>25</v>
      </c>
      <c r="B78" s="6">
        <v>275</v>
      </c>
      <c r="C78" s="5">
        <f t="shared" si="2"/>
        <v>1.0396503750302443E-3</v>
      </c>
      <c r="E78" s="98" t="s">
        <v>91</v>
      </c>
      <c r="F78" s="116">
        <v>109</v>
      </c>
      <c r="G78" s="5">
        <f t="shared" si="3"/>
        <v>9.5935503177313453E-4</v>
      </c>
    </row>
    <row r="79" spans="1:7" ht="18" customHeight="1" x14ac:dyDescent="0.25">
      <c r="A79" s="98" t="s">
        <v>63</v>
      </c>
      <c r="B79" s="6">
        <v>239</v>
      </c>
      <c r="C79" s="5">
        <f t="shared" si="2"/>
        <v>9.035506895717397E-4</v>
      </c>
      <c r="E79" s="98" t="s">
        <v>235</v>
      </c>
      <c r="F79" s="116">
        <v>100</v>
      </c>
      <c r="G79" s="5">
        <f t="shared" si="3"/>
        <v>8.8014223098452707E-4</v>
      </c>
    </row>
    <row r="80" spans="1:7" x14ac:dyDescent="0.25">
      <c r="A80" s="98" t="s">
        <v>132</v>
      </c>
      <c r="B80" s="6">
        <v>159</v>
      </c>
      <c r="C80" s="5">
        <f t="shared" si="2"/>
        <v>6.0110694410839586E-4</v>
      </c>
      <c r="E80" s="98" t="s">
        <v>234</v>
      </c>
      <c r="F80" s="116">
        <v>87</v>
      </c>
      <c r="G80" s="5">
        <f t="shared" si="3"/>
        <v>7.6572374095653858E-4</v>
      </c>
    </row>
    <row r="81" spans="1:7" x14ac:dyDescent="0.25">
      <c r="A81" s="98" t="s">
        <v>64</v>
      </c>
      <c r="B81" s="6">
        <v>98</v>
      </c>
      <c r="C81" s="5">
        <f t="shared" si="2"/>
        <v>3.704935881925962E-4</v>
      </c>
      <c r="E81" s="98" t="s">
        <v>90</v>
      </c>
      <c r="F81" s="116">
        <v>56</v>
      </c>
      <c r="G81" s="5">
        <f t="shared" si="3"/>
        <v>4.9287964935133518E-4</v>
      </c>
    </row>
    <row r="82" spans="1:7" x14ac:dyDescent="0.25">
      <c r="A82" s="98" t="s">
        <v>86</v>
      </c>
      <c r="B82" s="6">
        <v>70</v>
      </c>
      <c r="C82" s="5">
        <f t="shared" si="2"/>
        <v>2.6463827728042582E-4</v>
      </c>
      <c r="E82" s="98" t="s">
        <v>233</v>
      </c>
      <c r="F82" s="116">
        <v>38</v>
      </c>
      <c r="G82" s="5">
        <f t="shared" si="3"/>
        <v>3.3445404777412031E-4</v>
      </c>
    </row>
    <row r="83" spans="1:7" x14ac:dyDescent="0.25">
      <c r="A83" s="98" t="s">
        <v>113</v>
      </c>
      <c r="B83" s="6">
        <v>65</v>
      </c>
      <c r="C83" s="5">
        <f t="shared" si="2"/>
        <v>2.4573554318896686E-4</v>
      </c>
      <c r="E83" s="98" t="s">
        <v>63</v>
      </c>
      <c r="F83" s="116">
        <v>38</v>
      </c>
      <c r="G83" s="5">
        <f t="shared" si="3"/>
        <v>3.3445404777412031E-4</v>
      </c>
    </row>
    <row r="84" spans="1:7" x14ac:dyDescent="0.25">
      <c r="A84" s="13" t="s">
        <v>296</v>
      </c>
      <c r="B84" s="162">
        <v>35488</v>
      </c>
      <c r="C84" s="5">
        <f t="shared" si="2"/>
        <v>0.13416404548753932</v>
      </c>
      <c r="E84" s="98" t="s">
        <v>88</v>
      </c>
      <c r="F84" s="116">
        <v>33</v>
      </c>
      <c r="G84" s="5">
        <f t="shared" si="3"/>
        <v>2.9044693622489392E-4</v>
      </c>
    </row>
    <row r="85" spans="1:7" ht="15.75" thickBot="1" x14ac:dyDescent="0.3">
      <c r="A85" s="219" t="s">
        <v>5</v>
      </c>
      <c r="B85" s="179">
        <f>SUM(B55:B84)</f>
        <v>264512</v>
      </c>
      <c r="C85" s="164"/>
      <c r="E85" s="98" t="s">
        <v>236</v>
      </c>
      <c r="F85" s="116">
        <v>28</v>
      </c>
      <c r="G85" s="5">
        <f t="shared" si="3"/>
        <v>2.4643982467566759E-4</v>
      </c>
    </row>
    <row r="86" spans="1:7" x14ac:dyDescent="0.25">
      <c r="A86" s="204"/>
      <c r="E86" s="98" t="s">
        <v>66</v>
      </c>
      <c r="F86" s="116">
        <v>27</v>
      </c>
      <c r="G86" s="5">
        <f t="shared" si="3"/>
        <v>2.3763840236582231E-4</v>
      </c>
    </row>
    <row r="87" spans="1:7" ht="18" customHeight="1" x14ac:dyDescent="0.25">
      <c r="E87" s="98" t="s">
        <v>32</v>
      </c>
      <c r="F87" s="116">
        <v>19</v>
      </c>
      <c r="G87" s="5">
        <f t="shared" si="3"/>
        <v>1.6722702388706015E-4</v>
      </c>
    </row>
    <row r="88" spans="1:7" x14ac:dyDescent="0.25">
      <c r="E88" s="13" t="s">
        <v>296</v>
      </c>
      <c r="F88" s="205">
        <v>10008</v>
      </c>
      <c r="G88" s="5">
        <f t="shared" si="3"/>
        <v>8.8084634476931475E-2</v>
      </c>
    </row>
    <row r="89" spans="1:7" ht="15.75" thickBot="1" x14ac:dyDescent="0.3">
      <c r="E89" s="219" t="s">
        <v>5</v>
      </c>
      <c r="F89" s="179">
        <f>SUM(F55:F88)</f>
        <v>113618</v>
      </c>
      <c r="G89" s="164"/>
    </row>
    <row r="90" spans="1:7" ht="15.75" x14ac:dyDescent="0.25">
      <c r="A90" s="206" t="s">
        <v>297</v>
      </c>
      <c r="B90" s="207"/>
      <c r="C90" s="207"/>
      <c r="D90" s="207"/>
      <c r="E90" s="207"/>
      <c r="F90" s="208"/>
      <c r="G90" s="208"/>
    </row>
    <row r="91" spans="1:7" ht="36.75" customHeight="1" x14ac:dyDescent="0.25">
      <c r="A91" s="253" t="s">
        <v>303</v>
      </c>
      <c r="B91" s="253"/>
      <c r="C91" s="253"/>
      <c r="D91" s="253"/>
      <c r="E91" s="253"/>
      <c r="F91" s="253"/>
      <c r="G91" s="253"/>
    </row>
    <row r="92" spans="1:7" ht="23.25" customHeight="1" x14ac:dyDescent="0.25">
      <c r="A92" s="209" t="s">
        <v>298</v>
      </c>
      <c r="B92" s="209"/>
      <c r="C92" s="209"/>
      <c r="D92" s="209"/>
      <c r="E92" s="209"/>
      <c r="F92" s="207"/>
      <c r="G92" s="207"/>
    </row>
    <row r="93" spans="1:7" ht="24" customHeight="1" x14ac:dyDescent="0.25">
      <c r="A93" s="214" t="s">
        <v>309</v>
      </c>
      <c r="B93" s="209"/>
      <c r="C93" s="209"/>
      <c r="D93" s="209"/>
      <c r="E93" s="209"/>
      <c r="F93" s="207"/>
      <c r="G93" s="207"/>
    </row>
    <row r="94" spans="1:7" ht="39" customHeight="1" x14ac:dyDescent="0.25">
      <c r="A94" s="253" t="s">
        <v>304</v>
      </c>
      <c r="B94" s="253"/>
      <c r="C94" s="253"/>
      <c r="D94" s="253"/>
      <c r="E94" s="253"/>
      <c r="F94" s="253"/>
      <c r="G94" s="253"/>
    </row>
    <row r="95" spans="1:7" ht="27.75" customHeight="1" x14ac:dyDescent="0.25">
      <c r="A95" s="251" t="s">
        <v>299</v>
      </c>
      <c r="B95" s="251"/>
      <c r="C95" s="251"/>
      <c r="D95" s="251"/>
      <c r="E95" s="251"/>
      <c r="F95" s="251"/>
      <c r="G95" s="251"/>
    </row>
    <row r="96" spans="1:7" ht="42.75" customHeight="1" x14ac:dyDescent="0.25">
      <c r="A96" s="251" t="s">
        <v>300</v>
      </c>
      <c r="B96" s="251"/>
      <c r="C96" s="251"/>
      <c r="D96" s="251"/>
      <c r="E96" s="251"/>
      <c r="F96" s="251"/>
      <c r="G96" s="251"/>
    </row>
    <row r="97" spans="1:7" ht="27" customHeight="1" x14ac:dyDescent="0.25">
      <c r="A97" s="252" t="s">
        <v>301</v>
      </c>
      <c r="B97" s="252"/>
      <c r="C97" s="252"/>
      <c r="D97" s="252"/>
      <c r="E97" s="252"/>
      <c r="F97" s="252"/>
      <c r="G97" s="252"/>
    </row>
    <row r="98" spans="1:7" ht="15.75" x14ac:dyDescent="0.25">
      <c r="A98" s="207"/>
      <c r="B98" s="207"/>
      <c r="C98" s="207"/>
      <c r="D98" s="207"/>
      <c r="E98" s="207"/>
      <c r="F98" s="207"/>
      <c r="G98" s="207"/>
    </row>
    <row r="99" spans="1:7" ht="15.75" x14ac:dyDescent="0.25">
      <c r="A99" s="207"/>
      <c r="B99" s="207"/>
      <c r="C99" s="207"/>
      <c r="D99" s="207"/>
      <c r="E99" s="207"/>
      <c r="F99" s="207"/>
      <c r="G99" s="207"/>
    </row>
    <row r="100" spans="1:7" ht="11.25" customHeight="1" x14ac:dyDescent="0.25">
      <c r="A100" s="207"/>
      <c r="B100" s="207"/>
      <c r="C100" s="207"/>
      <c r="D100" s="207"/>
      <c r="E100" s="207"/>
      <c r="F100" s="207"/>
      <c r="G100" s="207"/>
    </row>
    <row r="101" spans="1:7" ht="34.5" customHeight="1" x14ac:dyDescent="0.25">
      <c r="A101" s="207"/>
      <c r="B101" s="207"/>
      <c r="C101" s="207"/>
      <c r="D101" s="207"/>
      <c r="E101" s="207"/>
      <c r="F101" s="207"/>
      <c r="G101" s="207"/>
    </row>
    <row r="102" spans="1:7" ht="34.5" customHeight="1" x14ac:dyDescent="0.25">
      <c r="A102" s="207" t="s">
        <v>302</v>
      </c>
      <c r="B102" s="207"/>
      <c r="C102" s="207"/>
      <c r="D102" s="207"/>
      <c r="E102" s="207"/>
      <c r="F102" s="207"/>
      <c r="G102" s="207"/>
    </row>
    <row r="103" spans="1:7" ht="34.5" customHeight="1" x14ac:dyDescent="0.25">
      <c r="A103" s="207"/>
      <c r="B103" s="207"/>
      <c r="C103" s="207"/>
      <c r="D103" s="207"/>
      <c r="E103" s="207"/>
      <c r="F103" s="207"/>
      <c r="G103" s="207"/>
    </row>
    <row r="104" spans="1:7" ht="21.75" customHeight="1" x14ac:dyDescent="0.25">
      <c r="A104" s="207"/>
      <c r="B104" s="207"/>
      <c r="C104" s="207"/>
      <c r="D104" s="207"/>
      <c r="E104" s="207"/>
      <c r="F104" s="207"/>
      <c r="G104" s="207"/>
    </row>
    <row r="105" spans="1:7" ht="33.75" customHeight="1" x14ac:dyDescent="0.25">
      <c r="A105" s="207"/>
      <c r="B105" s="207"/>
      <c r="C105" s="207"/>
      <c r="D105" s="207"/>
      <c r="E105" s="207"/>
      <c r="F105" s="207"/>
      <c r="G105" s="207"/>
    </row>
    <row r="106" spans="1:7" ht="21" customHeight="1" x14ac:dyDescent="0.25">
      <c r="A106" s="207"/>
      <c r="B106" s="207"/>
      <c r="C106" s="207"/>
      <c r="D106" s="207"/>
      <c r="E106" s="207"/>
      <c r="F106" s="207"/>
      <c r="G106" s="207"/>
    </row>
    <row r="107" spans="1:7" ht="21" customHeight="1" x14ac:dyDescent="0.25">
      <c r="A107" s="210"/>
      <c r="B107" s="210"/>
      <c r="C107" s="210"/>
      <c r="D107" s="210"/>
      <c r="E107" s="210"/>
      <c r="F107" s="210"/>
      <c r="G107" s="210"/>
    </row>
    <row r="108" spans="1:7" ht="15.75" x14ac:dyDescent="0.25">
      <c r="B108" s="207"/>
      <c r="C108" s="207"/>
      <c r="D108" s="207"/>
      <c r="E108" s="207"/>
      <c r="F108" s="207"/>
      <c r="G108" s="207"/>
    </row>
    <row r="109" spans="1:7" ht="35.25" customHeight="1" x14ac:dyDescent="0.25"/>
    <row r="118" ht="48" customHeight="1" x14ac:dyDescent="0.25"/>
    <row r="120" ht="52.5" customHeight="1" x14ac:dyDescent="0.25"/>
    <row r="127" ht="36.75" customHeight="1" x14ac:dyDescent="0.25"/>
    <row r="129" ht="42" customHeight="1" x14ac:dyDescent="0.25"/>
    <row r="130" ht="50.25" customHeight="1" x14ac:dyDescent="0.25"/>
    <row r="141" ht="20.100000000000001" customHeight="1" x14ac:dyDescent="0.25"/>
  </sheetData>
  <mergeCells count="18">
    <mergeCell ref="A51:G51"/>
    <mergeCell ref="A43:G43"/>
    <mergeCell ref="A24:C24"/>
    <mergeCell ref="A37:C37"/>
    <mergeCell ref="A1:G1"/>
    <mergeCell ref="A22:G22"/>
    <mergeCell ref="A35:G35"/>
    <mergeCell ref="A9:G9"/>
    <mergeCell ref="A3:C3"/>
    <mergeCell ref="A45:C45"/>
    <mergeCell ref="A11:C11"/>
    <mergeCell ref="A95:G95"/>
    <mergeCell ref="A96:G96"/>
    <mergeCell ref="A97:G97"/>
    <mergeCell ref="A94:G94"/>
    <mergeCell ref="A53:C53"/>
    <mergeCell ref="E53:G53"/>
    <mergeCell ref="A91:G91"/>
  </mergeCells>
  <phoneticPr fontId="21" type="noConversion"/>
  <pageMargins left="0.25" right="0.25" top="0.25" bottom="0.25" header="0.3" footer="0.3"/>
  <pageSetup scale="82" fitToHeight="0" orientation="portrait" r:id="rId1"/>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5"/>
  <sheetViews>
    <sheetView workbookViewId="0">
      <selection activeCell="E21" sqref="E21"/>
    </sheetView>
  </sheetViews>
  <sheetFormatPr defaultColWidth="9.140625" defaultRowHeight="15" x14ac:dyDescent="0.25"/>
  <cols>
    <col min="1" max="1" width="26.7109375" style="20" customWidth="1"/>
    <col min="2" max="2" width="10.7109375" style="20" bestFit="1" customWidth="1"/>
    <col min="3" max="3" width="7.7109375" style="20" customWidth="1"/>
    <col min="4" max="4" width="9.140625" style="20"/>
    <col min="5" max="5" width="33.7109375" style="20" bestFit="1" customWidth="1"/>
    <col min="6" max="6" width="18.42578125" style="20" bestFit="1" customWidth="1"/>
    <col min="7" max="7" width="14.42578125" style="20" customWidth="1"/>
    <col min="8" max="8" width="9.140625" style="20"/>
    <col min="9" max="9" width="26.7109375" style="20" bestFit="1" customWidth="1"/>
    <col min="10" max="16384" width="9.140625" style="20"/>
  </cols>
  <sheetData>
    <row r="1" spans="1:16" ht="21" x14ac:dyDescent="0.35">
      <c r="A1" s="226" t="s">
        <v>85</v>
      </c>
      <c r="B1" s="226"/>
      <c r="C1" s="226"/>
      <c r="D1" s="226"/>
      <c r="E1" s="226"/>
      <c r="F1" s="226"/>
    </row>
    <row r="2" spans="1:16" ht="21" x14ac:dyDescent="0.35">
      <c r="A2" s="117" t="s">
        <v>307</v>
      </c>
      <c r="B2" s="138"/>
      <c r="C2" s="138"/>
      <c r="D2" s="138"/>
      <c r="E2" s="96"/>
      <c r="F2" s="133"/>
      <c r="G2" s="96"/>
      <c r="H2" s="96"/>
      <c r="I2" s="96"/>
      <c r="J2" s="96"/>
      <c r="K2" s="96"/>
      <c r="L2" s="96"/>
      <c r="M2" s="96"/>
      <c r="N2" s="96"/>
      <c r="O2" s="96"/>
      <c r="P2" s="96"/>
    </row>
    <row r="3" spans="1:16" ht="21" x14ac:dyDescent="0.35">
      <c r="A3" s="96" t="s">
        <v>246</v>
      </c>
      <c r="B3" s="138"/>
      <c r="C3" s="138"/>
      <c r="D3" s="138"/>
      <c r="E3" s="96"/>
      <c r="F3" s="133"/>
      <c r="G3" s="96"/>
      <c r="H3" s="96"/>
      <c r="I3" s="96"/>
      <c r="J3" s="96"/>
      <c r="K3" s="96"/>
      <c r="L3" s="96"/>
      <c r="M3" s="96"/>
      <c r="N3" s="96"/>
      <c r="O3" s="96"/>
      <c r="P3" s="96"/>
    </row>
    <row r="4" spans="1:16" ht="15.75" thickBot="1" x14ac:dyDescent="0.3"/>
    <row r="5" spans="1:16" ht="18" thickBot="1" x14ac:dyDescent="0.35">
      <c r="A5" s="227" t="s">
        <v>34</v>
      </c>
      <c r="B5" s="228"/>
      <c r="C5" s="229"/>
      <c r="I5" s="227" t="s">
        <v>62</v>
      </c>
      <c r="J5" s="229"/>
    </row>
    <row r="6" spans="1:16" x14ac:dyDescent="0.25">
      <c r="A6" s="12" t="s">
        <v>0</v>
      </c>
      <c r="B6" s="4" t="s">
        <v>1</v>
      </c>
      <c r="C6" s="11" t="s">
        <v>2</v>
      </c>
      <c r="I6" s="17" t="s">
        <v>68</v>
      </c>
      <c r="J6" s="24"/>
    </row>
    <row r="7" spans="1:16" x14ac:dyDescent="0.25">
      <c r="A7" s="22" t="s">
        <v>3</v>
      </c>
      <c r="B7" s="6">
        <v>101360</v>
      </c>
      <c r="C7" s="5">
        <f>B7/$B$9</f>
        <v>0.96170632661581079</v>
      </c>
      <c r="I7" s="22" t="s">
        <v>69</v>
      </c>
      <c r="J7" s="24"/>
    </row>
    <row r="8" spans="1:16" x14ac:dyDescent="0.25">
      <c r="A8" s="13" t="s">
        <v>306</v>
      </c>
      <c r="B8" s="14">
        <v>4036</v>
      </c>
      <c r="C8" s="15">
        <f>B8/$B$9</f>
        <v>3.8293673384189153E-2</v>
      </c>
      <c r="I8" s="22" t="s">
        <v>70</v>
      </c>
      <c r="J8" s="24"/>
    </row>
    <row r="9" spans="1:16" ht="15.75" thickBot="1" x14ac:dyDescent="0.3">
      <c r="A9" s="23" t="s">
        <v>5</v>
      </c>
      <c r="B9" s="3">
        <f>SUM(B7:B8)</f>
        <v>105396</v>
      </c>
      <c r="C9" s="2"/>
      <c r="I9" s="22" t="s">
        <v>71</v>
      </c>
      <c r="J9" s="24"/>
    </row>
    <row r="10" spans="1:16" x14ac:dyDescent="0.25">
      <c r="A10" s="96" t="s">
        <v>264</v>
      </c>
      <c r="I10" s="22" t="s">
        <v>72</v>
      </c>
      <c r="J10" s="24"/>
    </row>
    <row r="11" spans="1:16" ht="15.75" thickBot="1" x14ac:dyDescent="0.3">
      <c r="A11" s="96"/>
      <c r="B11" s="96"/>
      <c r="C11" s="96"/>
      <c r="I11" s="22" t="s">
        <v>73</v>
      </c>
      <c r="J11" s="24"/>
    </row>
    <row r="12" spans="1:16" ht="18" thickBot="1" x14ac:dyDescent="0.35">
      <c r="A12" s="227" t="s">
        <v>35</v>
      </c>
      <c r="B12" s="228"/>
      <c r="C12" s="229"/>
      <c r="E12" s="264" t="s">
        <v>262</v>
      </c>
      <c r="F12" s="265"/>
      <c r="G12" s="266"/>
      <c r="I12" s="22" t="s">
        <v>74</v>
      </c>
      <c r="J12" s="24"/>
    </row>
    <row r="13" spans="1:16" x14ac:dyDescent="0.25">
      <c r="A13" s="12" t="s">
        <v>6</v>
      </c>
      <c r="B13" s="4" t="s">
        <v>7</v>
      </c>
      <c r="C13" s="11" t="s">
        <v>2</v>
      </c>
      <c r="E13" s="12" t="s">
        <v>0</v>
      </c>
      <c r="F13" s="4" t="s">
        <v>1</v>
      </c>
      <c r="G13" s="11" t="s">
        <v>2</v>
      </c>
      <c r="I13" s="22" t="s">
        <v>75</v>
      </c>
      <c r="J13" s="24"/>
    </row>
    <row r="14" spans="1:16" x14ac:dyDescent="0.25">
      <c r="A14" s="22" t="s">
        <v>36</v>
      </c>
      <c r="B14" s="6">
        <v>3471</v>
      </c>
      <c r="C14" s="5">
        <f>B14/$B$21</f>
        <v>3.2932938631447112E-2</v>
      </c>
      <c r="E14" s="98" t="s">
        <v>3</v>
      </c>
      <c r="F14" s="6">
        <v>3100</v>
      </c>
      <c r="G14" s="5">
        <v>0.89300000000000002</v>
      </c>
      <c r="I14" s="22" t="s">
        <v>76</v>
      </c>
      <c r="J14" s="24"/>
    </row>
    <row r="15" spans="1:16" x14ac:dyDescent="0.25">
      <c r="A15" s="22" t="s">
        <v>37</v>
      </c>
      <c r="B15" s="6">
        <v>5636</v>
      </c>
      <c r="C15" s="5">
        <f t="shared" ref="C15:C20" si="0">B15/$B$21</f>
        <v>5.3474515161865722E-2</v>
      </c>
      <c r="E15" s="13" t="s">
        <v>306</v>
      </c>
      <c r="F15" s="14">
        <v>371</v>
      </c>
      <c r="G15" s="15">
        <v>0.107</v>
      </c>
      <c r="I15" s="22" t="s">
        <v>77</v>
      </c>
      <c r="J15" s="24"/>
    </row>
    <row r="16" spans="1:16" ht="15.75" thickBot="1" x14ac:dyDescent="0.3">
      <c r="A16" s="22" t="s">
        <v>38</v>
      </c>
      <c r="B16" s="6">
        <v>7258</v>
      </c>
      <c r="C16" s="5">
        <f t="shared" si="0"/>
        <v>6.8864093513985355E-2</v>
      </c>
      <c r="E16" s="99" t="s">
        <v>5</v>
      </c>
      <c r="F16" s="3">
        <v>3471</v>
      </c>
      <c r="G16" s="115"/>
      <c r="I16" s="22" t="s">
        <v>78</v>
      </c>
      <c r="J16" s="24"/>
    </row>
    <row r="17" spans="1:47" ht="15.75" thickBot="1" x14ac:dyDescent="0.3">
      <c r="A17" s="22" t="s">
        <v>39</v>
      </c>
      <c r="B17" s="6">
        <v>7701</v>
      </c>
      <c r="C17" s="5">
        <f t="shared" si="0"/>
        <v>7.3067289081179557E-2</v>
      </c>
      <c r="E17" s="96"/>
      <c r="F17" s="96"/>
      <c r="G17" s="96"/>
      <c r="I17" s="22" t="s">
        <v>79</v>
      </c>
      <c r="J17" s="24"/>
    </row>
    <row r="18" spans="1:47" ht="18" thickBot="1" x14ac:dyDescent="0.35">
      <c r="A18" s="22" t="s">
        <v>40</v>
      </c>
      <c r="B18" s="6">
        <v>10248</v>
      </c>
      <c r="C18" s="5">
        <f t="shared" si="0"/>
        <v>9.7233291586018442E-2</v>
      </c>
      <c r="E18" s="227" t="s">
        <v>260</v>
      </c>
      <c r="F18" s="228"/>
      <c r="G18" s="229"/>
      <c r="I18" s="22" t="s">
        <v>80</v>
      </c>
      <c r="J18" s="24"/>
    </row>
    <row r="19" spans="1:47" x14ac:dyDescent="0.25">
      <c r="A19" s="22" t="s">
        <v>8</v>
      </c>
      <c r="B19" s="6">
        <v>68407</v>
      </c>
      <c r="C19" s="5">
        <f t="shared" si="0"/>
        <v>0.64904740217845081</v>
      </c>
      <c r="E19" s="12" t="s">
        <v>0</v>
      </c>
      <c r="F19" s="4" t="s">
        <v>1</v>
      </c>
      <c r="G19" s="11" t="s">
        <v>2</v>
      </c>
      <c r="I19" s="22" t="s">
        <v>81</v>
      </c>
      <c r="J19" s="24"/>
    </row>
    <row r="20" spans="1:47" x14ac:dyDescent="0.25">
      <c r="A20" s="13" t="s">
        <v>9</v>
      </c>
      <c r="B20" s="14">
        <v>2675</v>
      </c>
      <c r="C20" s="15">
        <f t="shared" si="0"/>
        <v>2.5380469847053021E-2</v>
      </c>
      <c r="E20" s="98" t="s">
        <v>3</v>
      </c>
      <c r="F20" s="6">
        <v>4900</v>
      </c>
      <c r="G20" s="5">
        <v>0.86899999999999999</v>
      </c>
      <c r="I20" s="22" t="s">
        <v>82</v>
      </c>
      <c r="J20" s="24"/>
    </row>
    <row r="21" spans="1:47" ht="15.75" thickBot="1" x14ac:dyDescent="0.3">
      <c r="A21" s="23" t="s">
        <v>5</v>
      </c>
      <c r="B21" s="3">
        <f>SUM(B14:B20)</f>
        <v>105396</v>
      </c>
      <c r="C21" s="2"/>
      <c r="E21" s="13" t="s">
        <v>306</v>
      </c>
      <c r="F21" s="14">
        <v>736</v>
      </c>
      <c r="G21" s="15">
        <v>0.13100000000000001</v>
      </c>
      <c r="I21" s="22" t="s">
        <v>83</v>
      </c>
      <c r="J21" s="24"/>
    </row>
    <row r="22" spans="1:47" ht="15.75" thickBot="1" x14ac:dyDescent="0.3">
      <c r="A22" s="96" t="s">
        <v>264</v>
      </c>
      <c r="B22" s="96"/>
      <c r="C22" s="96"/>
      <c r="D22" s="96"/>
      <c r="E22" s="99" t="s">
        <v>5</v>
      </c>
      <c r="F22" s="3">
        <v>5636</v>
      </c>
      <c r="G22" s="2"/>
      <c r="I22" s="22" t="s">
        <v>84</v>
      </c>
      <c r="J22" s="24"/>
    </row>
    <row r="23" spans="1:47" ht="15.75" thickBot="1" x14ac:dyDescent="0.3">
      <c r="A23" s="96"/>
      <c r="B23" s="96"/>
      <c r="C23" s="96"/>
      <c r="D23" s="96"/>
      <c r="E23" s="96"/>
      <c r="I23" s="22"/>
      <c r="J23" s="24"/>
    </row>
    <row r="24" spans="1:47" ht="18" thickBot="1" x14ac:dyDescent="0.35">
      <c r="A24" s="227" t="s">
        <v>10</v>
      </c>
      <c r="B24" s="228"/>
      <c r="C24" s="229"/>
      <c r="I24" s="22"/>
      <c r="J24" s="24"/>
    </row>
    <row r="25" spans="1:47" ht="18" thickBot="1" x14ac:dyDescent="0.35">
      <c r="A25" s="12" t="s">
        <v>6</v>
      </c>
      <c r="B25" s="4" t="s">
        <v>7</v>
      </c>
      <c r="C25" s="11" t="s">
        <v>2</v>
      </c>
      <c r="E25" s="227" t="s">
        <v>44</v>
      </c>
      <c r="F25" s="228"/>
      <c r="G25" s="229"/>
      <c r="I25" s="22"/>
      <c r="J25" s="24"/>
    </row>
    <row r="26" spans="1:47" x14ac:dyDescent="0.25">
      <c r="A26" s="22" t="s">
        <v>36</v>
      </c>
      <c r="B26" s="6">
        <v>371</v>
      </c>
      <c r="C26" s="5">
        <f>B26/$B$33</f>
        <v>9.1922695738354807E-2</v>
      </c>
      <c r="E26" s="12" t="s">
        <v>45</v>
      </c>
      <c r="F26" s="4" t="s">
        <v>7</v>
      </c>
      <c r="G26" s="11" t="s">
        <v>2</v>
      </c>
      <c r="I26" s="22"/>
      <c r="J26" s="24"/>
    </row>
    <row r="27" spans="1:47" x14ac:dyDescent="0.25">
      <c r="A27" s="22" t="s">
        <v>37</v>
      </c>
      <c r="B27" s="6">
        <v>736</v>
      </c>
      <c r="C27" s="5">
        <f t="shared" ref="C27:C32" si="1">B27/$B$33</f>
        <v>0.18235877106045589</v>
      </c>
      <c r="E27" s="22" t="s">
        <v>46</v>
      </c>
      <c r="F27" s="6">
        <v>425</v>
      </c>
      <c r="G27" s="5">
        <f t="shared" ref="G27:G33" si="2">F27/$F$34</f>
        <v>0.10530227948463826</v>
      </c>
      <c r="I27" s="22"/>
      <c r="J27" s="24"/>
    </row>
    <row r="28" spans="1:47" x14ac:dyDescent="0.25">
      <c r="A28" s="22" t="s">
        <v>38</v>
      </c>
      <c r="B28" s="6">
        <v>320</v>
      </c>
      <c r="C28" s="5">
        <f t="shared" si="1"/>
        <v>7.9286422200198214E-2</v>
      </c>
      <c r="E28" s="22" t="s">
        <v>47</v>
      </c>
      <c r="F28" s="6">
        <v>97</v>
      </c>
      <c r="G28" s="5">
        <f t="shared" si="2"/>
        <v>2.4033696729435085E-2</v>
      </c>
      <c r="I28" s="22"/>
      <c r="J28" s="24"/>
    </row>
    <row r="29" spans="1:47" x14ac:dyDescent="0.25">
      <c r="A29" s="22" t="s">
        <v>39</v>
      </c>
      <c r="B29" s="6">
        <v>225</v>
      </c>
      <c r="C29" s="5">
        <f t="shared" si="1"/>
        <v>5.5748265609514368E-2</v>
      </c>
      <c r="E29" s="22" t="s">
        <v>48</v>
      </c>
      <c r="F29" s="6">
        <v>385</v>
      </c>
      <c r="G29" s="5">
        <f t="shared" si="2"/>
        <v>9.5391476709613482E-2</v>
      </c>
      <c r="I29" s="22"/>
      <c r="J29" s="24"/>
    </row>
    <row r="30" spans="1:47" x14ac:dyDescent="0.25">
      <c r="A30" s="22" t="s">
        <v>40</v>
      </c>
      <c r="B30" s="6">
        <v>454</v>
      </c>
      <c r="C30" s="5">
        <f t="shared" si="1"/>
        <v>0.11248761149653122</v>
      </c>
      <c r="E30" s="22" t="s">
        <v>49</v>
      </c>
      <c r="F30" s="6">
        <v>1000</v>
      </c>
      <c r="G30" s="5">
        <f t="shared" si="2"/>
        <v>0.24777006937561943</v>
      </c>
      <c r="I30" s="22"/>
      <c r="J30" s="24"/>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row>
    <row r="31" spans="1:47" ht="15.75" thickBot="1" x14ac:dyDescent="0.3">
      <c r="A31" s="22" t="s">
        <v>8</v>
      </c>
      <c r="B31" s="6">
        <v>1761</v>
      </c>
      <c r="C31" s="5">
        <f t="shared" si="1"/>
        <v>0.43632309217046583</v>
      </c>
      <c r="E31" s="22" t="s">
        <v>50</v>
      </c>
      <c r="F31" s="6">
        <v>1003</v>
      </c>
      <c r="G31" s="5">
        <f t="shared" si="2"/>
        <v>0.24851337958374628</v>
      </c>
      <c r="I31" s="23"/>
      <c r="J31" s="2"/>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row>
    <row r="32" spans="1:47" x14ac:dyDescent="0.25">
      <c r="A32" s="13" t="s">
        <v>9</v>
      </c>
      <c r="B32" s="14">
        <v>169</v>
      </c>
      <c r="C32" s="15">
        <f t="shared" si="1"/>
        <v>4.187314172447968E-2</v>
      </c>
      <c r="E32" s="22" t="s">
        <v>51</v>
      </c>
      <c r="F32" s="6">
        <v>436</v>
      </c>
      <c r="G32" s="5">
        <f t="shared" si="2"/>
        <v>0.10802775024777007</v>
      </c>
      <c r="O32" s="96"/>
      <c r="P32" s="96"/>
    </row>
    <row r="33" spans="1:16" ht="15.75" thickBot="1" x14ac:dyDescent="0.3">
      <c r="A33" s="23" t="s">
        <v>5</v>
      </c>
      <c r="B33" s="3">
        <f>SUM(B26:B32)</f>
        <v>4036</v>
      </c>
      <c r="C33" s="2"/>
      <c r="E33" s="13" t="s">
        <v>52</v>
      </c>
      <c r="F33" s="14">
        <v>690</v>
      </c>
      <c r="G33" s="15">
        <f t="shared" si="2"/>
        <v>0.17096134786917741</v>
      </c>
      <c r="H33" s="96"/>
      <c r="I33" s="96"/>
      <c r="J33" s="96"/>
      <c r="K33" s="96"/>
      <c r="L33" s="96"/>
      <c r="M33" s="96"/>
      <c r="N33" s="96"/>
      <c r="O33" s="96"/>
      <c r="P33" s="96"/>
    </row>
    <row r="34" spans="1:16" ht="15.75" thickBot="1" x14ac:dyDescent="0.3">
      <c r="E34" s="23" t="s">
        <v>5</v>
      </c>
      <c r="F34" s="3">
        <f>SUM(F27:F33)</f>
        <v>4036</v>
      </c>
      <c r="G34" s="2"/>
      <c r="H34" s="96"/>
      <c r="I34" s="96"/>
      <c r="J34" s="96"/>
      <c r="K34" s="96"/>
      <c r="L34" s="96"/>
      <c r="M34" s="96"/>
      <c r="N34" s="96"/>
    </row>
    <row r="35" spans="1:16" ht="33" customHeight="1" thickBot="1" x14ac:dyDescent="0.35">
      <c r="A35" s="223" t="s">
        <v>41</v>
      </c>
      <c r="B35" s="224"/>
      <c r="C35" s="225"/>
    </row>
    <row r="36" spans="1:16" ht="18" thickBot="1" x14ac:dyDescent="0.35">
      <c r="A36" s="12" t="s">
        <v>6</v>
      </c>
      <c r="B36" s="4" t="s">
        <v>7</v>
      </c>
      <c r="C36" s="11" t="s">
        <v>2</v>
      </c>
      <c r="E36" s="223" t="s">
        <v>53</v>
      </c>
      <c r="F36" s="224"/>
      <c r="G36" s="225"/>
    </row>
    <row r="37" spans="1:16" x14ac:dyDescent="0.25">
      <c r="A37" s="22" t="s">
        <v>36</v>
      </c>
      <c r="B37" s="6">
        <f>B26</f>
        <v>371</v>
      </c>
      <c r="C37" s="5">
        <f>B37/$B$39</f>
        <v>0.33514001806684734</v>
      </c>
      <c r="E37" s="12" t="s">
        <v>45</v>
      </c>
      <c r="F37" s="4" t="s">
        <v>7</v>
      </c>
      <c r="G37" s="11" t="s">
        <v>2</v>
      </c>
    </row>
    <row r="38" spans="1:16" x14ac:dyDescent="0.25">
      <c r="A38" s="13" t="s">
        <v>37</v>
      </c>
      <c r="B38" s="14">
        <f>B27</f>
        <v>736</v>
      </c>
      <c r="C38" s="15">
        <f>B38/$B$39</f>
        <v>0.66485998193315266</v>
      </c>
      <c r="E38" s="22" t="s">
        <v>46</v>
      </c>
      <c r="F38" s="6">
        <v>85</v>
      </c>
      <c r="G38" s="5">
        <f t="shared" ref="G38:G44" si="3">F38/$F$45</f>
        <v>7.6784101174345074E-2</v>
      </c>
    </row>
    <row r="39" spans="1:16" ht="15.75" thickBot="1" x14ac:dyDescent="0.3">
      <c r="A39" s="23" t="s">
        <v>5</v>
      </c>
      <c r="B39" s="3">
        <f>SUM(B37:B38)</f>
        <v>1107</v>
      </c>
      <c r="C39" s="2"/>
      <c r="E39" s="22" t="s">
        <v>47</v>
      </c>
      <c r="F39" s="6">
        <v>56</v>
      </c>
      <c r="G39" s="5">
        <f t="shared" si="3"/>
        <v>5.0587172538392053E-2</v>
      </c>
    </row>
    <row r="40" spans="1:16" ht="15.75" thickBot="1" x14ac:dyDescent="0.3">
      <c r="E40" s="22" t="s">
        <v>48</v>
      </c>
      <c r="F40" s="6">
        <v>183</v>
      </c>
      <c r="G40" s="5">
        <f t="shared" si="3"/>
        <v>0.16531165311653118</v>
      </c>
    </row>
    <row r="41" spans="1:16" ht="18" thickBot="1" x14ac:dyDescent="0.35">
      <c r="A41" s="227" t="s">
        <v>11</v>
      </c>
      <c r="B41" s="228"/>
      <c r="C41" s="229"/>
      <c r="E41" s="22" t="s">
        <v>49</v>
      </c>
      <c r="F41" s="6">
        <v>220</v>
      </c>
      <c r="G41" s="5">
        <f t="shared" si="3"/>
        <v>0.19873532068654021</v>
      </c>
    </row>
    <row r="42" spans="1:16" x14ac:dyDescent="0.25">
      <c r="A42" s="12" t="s">
        <v>12</v>
      </c>
      <c r="B42" s="4" t="s">
        <v>1</v>
      </c>
      <c r="C42" s="11" t="s">
        <v>2</v>
      </c>
      <c r="E42" s="22" t="s">
        <v>50</v>
      </c>
      <c r="F42" s="6">
        <v>194</v>
      </c>
      <c r="G42" s="5">
        <f t="shared" si="3"/>
        <v>0.17524841915085818</v>
      </c>
    </row>
    <row r="43" spans="1:16" x14ac:dyDescent="0.25">
      <c r="A43" s="18" t="s">
        <v>15</v>
      </c>
      <c r="B43" s="6">
        <v>1190</v>
      </c>
      <c r="C43" s="5">
        <f t="shared" ref="C43:C53" si="4">B43/$B$54</f>
        <v>0.29484638255698714</v>
      </c>
      <c r="E43" s="22" t="s">
        <v>51</v>
      </c>
      <c r="F43" s="6">
        <v>174</v>
      </c>
      <c r="G43" s="5">
        <f t="shared" si="3"/>
        <v>0.15718157181571815</v>
      </c>
    </row>
    <row r="44" spans="1:16" x14ac:dyDescent="0.25">
      <c r="A44" s="18" t="s">
        <v>13</v>
      </c>
      <c r="B44" s="6">
        <v>642</v>
      </c>
      <c r="C44" s="5">
        <f t="shared" si="4"/>
        <v>0.15906838453914768</v>
      </c>
      <c r="E44" s="13" t="s">
        <v>52</v>
      </c>
      <c r="F44" s="14">
        <v>195</v>
      </c>
      <c r="G44" s="15">
        <f t="shared" si="3"/>
        <v>0.17615176151761516</v>
      </c>
    </row>
    <row r="45" spans="1:16" ht="15.75" thickBot="1" x14ac:dyDescent="0.3">
      <c r="A45" s="18" t="s">
        <v>24</v>
      </c>
      <c r="B45" s="6">
        <v>366</v>
      </c>
      <c r="C45" s="5">
        <f t="shared" si="4"/>
        <v>9.0683845391476711E-2</v>
      </c>
      <c r="E45" s="23" t="s">
        <v>5</v>
      </c>
      <c r="F45" s="3">
        <f>SUM(F38:F44)</f>
        <v>1107</v>
      </c>
      <c r="G45" s="2"/>
    </row>
    <row r="46" spans="1:16" x14ac:dyDescent="0.25">
      <c r="A46" s="18" t="s">
        <v>14</v>
      </c>
      <c r="B46" s="6">
        <v>269</v>
      </c>
      <c r="C46" s="5">
        <f t="shared" si="4"/>
        <v>6.6650148662041622E-2</v>
      </c>
      <c r="E46" s="118" t="s">
        <v>247</v>
      </c>
      <c r="F46" s="96"/>
      <c r="G46" s="96"/>
      <c r="H46" s="96"/>
      <c r="I46" s="96"/>
      <c r="J46" s="96"/>
      <c r="K46" s="96"/>
      <c r="L46" s="96"/>
      <c r="M46" s="96"/>
    </row>
    <row r="47" spans="1:16" x14ac:dyDescent="0.25">
      <c r="A47" s="18" t="s">
        <v>17</v>
      </c>
      <c r="B47" s="6">
        <v>187</v>
      </c>
      <c r="C47" s="5">
        <f t="shared" si="4"/>
        <v>4.6333002973240833E-2</v>
      </c>
      <c r="E47" s="121" t="s">
        <v>248</v>
      </c>
      <c r="F47" s="96"/>
      <c r="G47" s="96"/>
      <c r="H47" s="96"/>
      <c r="I47" s="96"/>
      <c r="J47" s="96"/>
      <c r="K47" s="96"/>
      <c r="L47" s="96"/>
      <c r="M47" s="96"/>
    </row>
    <row r="48" spans="1:16" x14ac:dyDescent="0.25">
      <c r="A48" s="18" t="s">
        <v>63</v>
      </c>
      <c r="B48" s="6">
        <v>147</v>
      </c>
      <c r="C48" s="5">
        <f t="shared" si="4"/>
        <v>3.6422200198216056E-2</v>
      </c>
      <c r="E48" s="121" t="s">
        <v>249</v>
      </c>
      <c r="F48" s="96"/>
      <c r="G48" s="96"/>
      <c r="H48" s="96"/>
      <c r="I48" s="96"/>
      <c r="J48" s="96"/>
      <c r="K48" s="96"/>
      <c r="L48" s="96"/>
      <c r="M48" s="96"/>
    </row>
    <row r="49" spans="1:47" ht="15.75" thickBot="1" x14ac:dyDescent="0.3">
      <c r="A49" s="18" t="s">
        <v>18</v>
      </c>
      <c r="B49" s="6">
        <v>144</v>
      </c>
      <c r="C49" s="5">
        <f t="shared" si="4"/>
        <v>3.5678889990089196E-2</v>
      </c>
    </row>
    <row r="50" spans="1:47" ht="18" thickBot="1" x14ac:dyDescent="0.35">
      <c r="A50" s="18" t="s">
        <v>27</v>
      </c>
      <c r="B50" s="6">
        <v>125</v>
      </c>
      <c r="C50" s="5">
        <f t="shared" si="4"/>
        <v>3.0971258671952429E-2</v>
      </c>
      <c r="E50" s="227" t="s">
        <v>237</v>
      </c>
      <c r="F50" s="228"/>
      <c r="G50" s="229"/>
    </row>
    <row r="51" spans="1:47" s="21" customFormat="1" x14ac:dyDescent="0.25">
      <c r="A51" s="18" t="s">
        <v>30</v>
      </c>
      <c r="B51" s="6">
        <v>102</v>
      </c>
      <c r="C51" s="5">
        <f t="shared" si="4"/>
        <v>2.5272547076313181E-2</v>
      </c>
      <c r="D51" s="20"/>
      <c r="E51" s="12" t="s">
        <v>54</v>
      </c>
      <c r="F51" s="4" t="s">
        <v>1</v>
      </c>
      <c r="G51" s="11" t="s">
        <v>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row>
    <row r="52" spans="1:47" x14ac:dyDescent="0.25">
      <c r="A52" s="18" t="s">
        <v>23</v>
      </c>
      <c r="B52" s="6">
        <v>98</v>
      </c>
      <c r="C52" s="5">
        <f t="shared" si="4"/>
        <v>2.4281466798810703E-2</v>
      </c>
      <c r="D52" s="21"/>
      <c r="E52" s="22" t="s">
        <v>55</v>
      </c>
      <c r="F52" s="6">
        <v>39938</v>
      </c>
      <c r="G52" s="5">
        <f>F52/$F$54</f>
        <v>0.9820014752889108</v>
      </c>
    </row>
    <row r="53" spans="1:47" x14ac:dyDescent="0.25">
      <c r="A53" s="19" t="s">
        <v>33</v>
      </c>
      <c r="B53" s="14">
        <v>766</v>
      </c>
      <c r="C53" s="15">
        <f t="shared" si="4"/>
        <v>0.18979187314172449</v>
      </c>
      <c r="E53" s="13" t="s">
        <v>58</v>
      </c>
      <c r="F53" s="14">
        <v>732</v>
      </c>
      <c r="G53" s="15">
        <f>F53/$F$54</f>
        <v>1.7998524711089255E-2</v>
      </c>
    </row>
    <row r="54" spans="1:47" ht="15.75" thickBot="1" x14ac:dyDescent="0.3">
      <c r="A54" s="23" t="s">
        <v>5</v>
      </c>
      <c r="B54" s="3">
        <f>SUM(B43:B53)</f>
        <v>4036</v>
      </c>
      <c r="C54" s="2"/>
      <c r="E54" s="23" t="s">
        <v>5</v>
      </c>
      <c r="F54" s="3">
        <f>SUM(F52:F53)</f>
        <v>40670</v>
      </c>
      <c r="G54" s="2"/>
    </row>
    <row r="55" spans="1:47" ht="15.75" thickBot="1" x14ac:dyDescent="0.3">
      <c r="E55" s="96" t="s">
        <v>258</v>
      </c>
      <c r="F55" s="96"/>
      <c r="G55" s="96"/>
      <c r="H55" s="96"/>
    </row>
    <row r="56" spans="1:47" ht="35.25" customHeight="1" thickBot="1" x14ac:dyDescent="0.35">
      <c r="A56" s="223" t="s">
        <v>42</v>
      </c>
      <c r="B56" s="224"/>
      <c r="C56" s="225"/>
      <c r="E56" s="96"/>
      <c r="F56" s="96"/>
      <c r="G56" s="96"/>
    </row>
    <row r="57" spans="1:47" ht="18" thickBot="1" x14ac:dyDescent="0.35">
      <c r="A57" s="12" t="s">
        <v>12</v>
      </c>
      <c r="B57" s="4" t="s">
        <v>1</v>
      </c>
      <c r="C57" s="11" t="s">
        <v>2</v>
      </c>
      <c r="E57" s="223" t="s">
        <v>56</v>
      </c>
      <c r="F57" s="224"/>
      <c r="G57" s="225"/>
    </row>
    <row r="58" spans="1:47" x14ac:dyDescent="0.25">
      <c r="A58" s="22" t="s">
        <v>13</v>
      </c>
      <c r="B58" s="6">
        <v>228</v>
      </c>
      <c r="C58" s="5">
        <f t="shared" ref="C58:C68" si="5">B58/$B$69</f>
        <v>0.20596205962059622</v>
      </c>
      <c r="E58" s="12" t="s">
        <v>6</v>
      </c>
      <c r="F58" s="4" t="s">
        <v>7</v>
      </c>
      <c r="G58" s="11" t="s">
        <v>2</v>
      </c>
    </row>
    <row r="59" spans="1:47" x14ac:dyDescent="0.25">
      <c r="A59" s="22" t="s">
        <v>24</v>
      </c>
      <c r="B59" s="6">
        <v>203</v>
      </c>
      <c r="C59" s="5">
        <f t="shared" si="5"/>
        <v>0.18337850045167117</v>
      </c>
      <c r="E59" s="22" t="s">
        <v>36</v>
      </c>
      <c r="F59" s="6">
        <v>650</v>
      </c>
      <c r="G59" s="5">
        <f t="shared" ref="G59:G64" si="6">F59/$F$65</f>
        <v>2.1610479420174213E-2</v>
      </c>
    </row>
    <row r="60" spans="1:47" x14ac:dyDescent="0.25">
      <c r="A60" s="22" t="s">
        <v>14</v>
      </c>
      <c r="B60" s="6">
        <v>199</v>
      </c>
      <c r="C60" s="5">
        <f t="shared" si="5"/>
        <v>0.17976513098464317</v>
      </c>
      <c r="E60" s="22" t="s">
        <v>37</v>
      </c>
      <c r="F60" s="6">
        <v>1190</v>
      </c>
      <c r="G60" s="5">
        <f t="shared" si="6"/>
        <v>3.9563800784626638E-2</v>
      </c>
    </row>
    <row r="61" spans="1:47" x14ac:dyDescent="0.25">
      <c r="A61" s="22" t="s">
        <v>17</v>
      </c>
      <c r="B61" s="6">
        <v>135</v>
      </c>
      <c r="C61" s="5">
        <f t="shared" si="5"/>
        <v>0.12195121951219512</v>
      </c>
      <c r="E61" s="22" t="s">
        <v>38</v>
      </c>
      <c r="F61" s="6">
        <v>1680</v>
      </c>
      <c r="G61" s="5">
        <f t="shared" si="6"/>
        <v>5.5854777578296426E-2</v>
      </c>
    </row>
    <row r="62" spans="1:47" x14ac:dyDescent="0.25">
      <c r="A62" s="22" t="s">
        <v>15</v>
      </c>
      <c r="B62" s="6">
        <v>103</v>
      </c>
      <c r="C62" s="5">
        <f t="shared" si="5"/>
        <v>9.3044263775971095E-2</v>
      </c>
      <c r="E62" s="22" t="s">
        <v>39</v>
      </c>
      <c r="F62" s="6">
        <v>2085</v>
      </c>
      <c r="G62" s="5">
        <f t="shared" si="6"/>
        <v>6.9319768601635745E-2</v>
      </c>
    </row>
    <row r="63" spans="1:47" x14ac:dyDescent="0.25">
      <c r="A63" s="22" t="s">
        <v>67</v>
      </c>
      <c r="B63" s="6">
        <v>76</v>
      </c>
      <c r="C63" s="5">
        <f t="shared" si="5"/>
        <v>6.8654019873532063E-2</v>
      </c>
      <c r="E63" s="22" t="s">
        <v>40</v>
      </c>
      <c r="F63" s="6">
        <v>2958</v>
      </c>
      <c r="G63" s="5">
        <f t="shared" si="6"/>
        <v>9.8344304807500504E-2</v>
      </c>
    </row>
    <row r="64" spans="1:47" x14ac:dyDescent="0.25">
      <c r="A64" s="22" t="s">
        <v>233</v>
      </c>
      <c r="B64" s="6">
        <v>38</v>
      </c>
      <c r="C64" s="5">
        <f t="shared" si="5"/>
        <v>3.4327009936766031E-2</v>
      </c>
      <c r="E64" s="13" t="s">
        <v>8</v>
      </c>
      <c r="F64" s="14">
        <v>21515</v>
      </c>
      <c r="G64" s="15">
        <f t="shared" si="6"/>
        <v>0.7153068688077665</v>
      </c>
    </row>
    <row r="65" spans="1:13" ht="15.75" thickBot="1" x14ac:dyDescent="0.3">
      <c r="A65" s="22" t="s">
        <v>23</v>
      </c>
      <c r="B65" s="6">
        <v>28</v>
      </c>
      <c r="C65" s="5">
        <f t="shared" si="5"/>
        <v>2.5293586269196026E-2</v>
      </c>
      <c r="E65" s="23" t="s">
        <v>5</v>
      </c>
      <c r="F65" s="3">
        <f>SUM(F59:F64)</f>
        <v>30078</v>
      </c>
      <c r="G65" s="2"/>
      <c r="H65" s="96"/>
      <c r="I65" s="96"/>
      <c r="J65" s="96"/>
      <c r="K65" s="96"/>
      <c r="L65" s="96"/>
      <c r="M65" s="96"/>
    </row>
    <row r="66" spans="1:13" x14ac:dyDescent="0.25">
      <c r="A66" s="22" t="s">
        <v>66</v>
      </c>
      <c r="B66" s="6">
        <v>27</v>
      </c>
      <c r="C66" s="5">
        <f t="shared" si="5"/>
        <v>2.4390243902439025E-2</v>
      </c>
      <c r="E66" s="122" t="s">
        <v>250</v>
      </c>
      <c r="F66" s="139"/>
      <c r="G66" s="139"/>
    </row>
    <row r="67" spans="1:13" ht="15.75" thickBot="1" x14ac:dyDescent="0.3">
      <c r="A67" s="22" t="s">
        <v>65</v>
      </c>
      <c r="B67" s="6">
        <v>23</v>
      </c>
      <c r="C67" s="5">
        <f t="shared" si="5"/>
        <v>2.077687443541102E-2</v>
      </c>
    </row>
    <row r="68" spans="1:13" ht="18" thickBot="1" x14ac:dyDescent="0.35">
      <c r="A68" s="13" t="s">
        <v>33</v>
      </c>
      <c r="B68" s="14">
        <v>47</v>
      </c>
      <c r="C68" s="15">
        <f t="shared" si="5"/>
        <v>4.2457091237579042E-2</v>
      </c>
      <c r="E68" s="223" t="s">
        <v>57</v>
      </c>
      <c r="F68" s="224"/>
      <c r="G68" s="225"/>
    </row>
    <row r="69" spans="1:13" ht="15.75" thickBot="1" x14ac:dyDescent="0.3">
      <c r="A69" s="23" t="s">
        <v>5</v>
      </c>
      <c r="B69" s="3">
        <f>SUM(B58:B68)</f>
        <v>1107</v>
      </c>
      <c r="C69" s="2"/>
      <c r="E69" s="12" t="s">
        <v>6</v>
      </c>
      <c r="F69" s="4" t="s">
        <v>7</v>
      </c>
      <c r="G69" s="11" t="s">
        <v>2</v>
      </c>
    </row>
    <row r="70" spans="1:13" x14ac:dyDescent="0.25">
      <c r="E70" s="22" t="s">
        <v>36</v>
      </c>
      <c r="F70" s="6">
        <v>39</v>
      </c>
      <c r="G70" s="5">
        <f t="shared" ref="G70:G75" si="7">F70/$F$76</f>
        <v>6.8661971830985921E-2</v>
      </c>
    </row>
    <row r="71" spans="1:13" x14ac:dyDescent="0.25">
      <c r="E71" s="22" t="s">
        <v>37</v>
      </c>
      <c r="F71" s="6">
        <v>63</v>
      </c>
      <c r="G71" s="5">
        <f t="shared" si="7"/>
        <v>0.11091549295774648</v>
      </c>
    </row>
    <row r="72" spans="1:13" x14ac:dyDescent="0.25">
      <c r="E72" s="22" t="s">
        <v>38</v>
      </c>
      <c r="F72" s="6">
        <v>56</v>
      </c>
      <c r="G72" s="5">
        <f t="shared" si="7"/>
        <v>9.8591549295774641E-2</v>
      </c>
    </row>
    <row r="73" spans="1:13" x14ac:dyDescent="0.25">
      <c r="E73" s="22" t="s">
        <v>39</v>
      </c>
      <c r="F73" s="6">
        <v>24</v>
      </c>
      <c r="G73" s="5">
        <f t="shared" si="7"/>
        <v>4.2253521126760563E-2</v>
      </c>
    </row>
    <row r="74" spans="1:13" x14ac:dyDescent="0.25">
      <c r="E74" s="22" t="s">
        <v>40</v>
      </c>
      <c r="F74" s="6">
        <v>94</v>
      </c>
      <c r="G74" s="5">
        <f t="shared" si="7"/>
        <v>0.16549295774647887</v>
      </c>
    </row>
    <row r="75" spans="1:13" x14ac:dyDescent="0.25">
      <c r="E75" s="13" t="s">
        <v>8</v>
      </c>
      <c r="F75" s="14">
        <v>292</v>
      </c>
      <c r="G75" s="15">
        <f t="shared" si="7"/>
        <v>0.5140845070422535</v>
      </c>
    </row>
    <row r="76" spans="1:13" ht="15.75" thickBot="1" x14ac:dyDescent="0.3">
      <c r="E76" s="23" t="s">
        <v>5</v>
      </c>
      <c r="F76" s="3">
        <f>SUM(F70:F75)</f>
        <v>568</v>
      </c>
      <c r="G76" s="2"/>
    </row>
    <row r="77" spans="1:13" ht="15.75" thickBot="1" x14ac:dyDescent="0.3"/>
    <row r="78" spans="1:13" ht="18" thickBot="1" x14ac:dyDescent="0.35">
      <c r="E78" s="223" t="s">
        <v>59</v>
      </c>
      <c r="F78" s="224"/>
      <c r="G78" s="225"/>
    </row>
    <row r="79" spans="1:13" x14ac:dyDescent="0.25">
      <c r="E79" s="12" t="s">
        <v>6</v>
      </c>
      <c r="F79" s="4" t="s">
        <v>7</v>
      </c>
      <c r="G79" s="11" t="s">
        <v>2</v>
      </c>
    </row>
    <row r="80" spans="1:13" x14ac:dyDescent="0.25">
      <c r="E80" s="22" t="s">
        <v>36</v>
      </c>
      <c r="F80" s="6">
        <f>F70</f>
        <v>39</v>
      </c>
      <c r="G80" s="5">
        <f>F80/$F$82</f>
        <v>0.38235294117647056</v>
      </c>
    </row>
    <row r="81" spans="1:23" x14ac:dyDescent="0.25">
      <c r="E81" s="13" t="s">
        <v>37</v>
      </c>
      <c r="F81" s="14">
        <f>F71</f>
        <v>63</v>
      </c>
      <c r="G81" s="15">
        <f>F81/$F$82</f>
        <v>0.61764705882352944</v>
      </c>
    </row>
    <row r="82" spans="1:23" ht="36.75" customHeight="1" thickBot="1" x14ac:dyDescent="0.3">
      <c r="E82" s="23" t="s">
        <v>5</v>
      </c>
      <c r="F82" s="3">
        <f>SUM(F80:F81)</f>
        <v>102</v>
      </c>
      <c r="G82" s="2"/>
    </row>
    <row r="92" spans="1:23" x14ac:dyDescent="0.25">
      <c r="A92" s="96"/>
      <c r="B92" s="96"/>
      <c r="C92" s="96"/>
      <c r="D92" s="96"/>
      <c r="E92" s="96"/>
      <c r="F92" s="96"/>
      <c r="G92" s="96"/>
      <c r="H92" s="96"/>
      <c r="I92" s="96"/>
      <c r="J92" s="96"/>
      <c r="K92" s="96"/>
      <c r="L92" s="96"/>
      <c r="M92" s="96"/>
      <c r="N92" s="96"/>
      <c r="O92" s="96"/>
      <c r="P92" s="96"/>
      <c r="Q92" s="96"/>
      <c r="R92" s="96"/>
      <c r="S92" s="96"/>
      <c r="T92" s="96"/>
      <c r="U92" s="96"/>
      <c r="V92" s="96"/>
      <c r="W92" s="96"/>
    </row>
    <row r="93" spans="1:23" x14ac:dyDescent="0.25">
      <c r="J93" s="96"/>
      <c r="K93" s="96"/>
      <c r="L93" s="96"/>
      <c r="M93" s="96"/>
      <c r="N93" s="96"/>
      <c r="O93" s="96"/>
      <c r="P93" s="96"/>
      <c r="Q93" s="96"/>
      <c r="R93" s="96"/>
      <c r="S93" s="96"/>
      <c r="T93" s="96"/>
      <c r="U93" s="96"/>
      <c r="V93" s="96"/>
      <c r="W93" s="96"/>
    </row>
    <row r="94" spans="1:23" x14ac:dyDescent="0.25">
      <c r="J94" s="96"/>
      <c r="K94" s="96"/>
      <c r="L94" s="96"/>
      <c r="M94" s="96"/>
      <c r="N94" s="96"/>
      <c r="O94" s="96"/>
      <c r="P94" s="96"/>
      <c r="Q94" s="96"/>
      <c r="R94" s="96"/>
      <c r="S94" s="96"/>
      <c r="T94" s="96"/>
      <c r="U94" s="96"/>
      <c r="V94" s="96"/>
      <c r="W94" s="96"/>
    </row>
    <row r="95" spans="1:23" x14ac:dyDescent="0.25">
      <c r="J95" s="96"/>
      <c r="K95" s="96"/>
      <c r="L95" s="96"/>
      <c r="M95" s="96"/>
      <c r="N95" s="96"/>
      <c r="O95" s="96"/>
      <c r="P95" s="96"/>
      <c r="Q95" s="96"/>
      <c r="R95" s="96"/>
      <c r="S95" s="96"/>
      <c r="T95" s="96"/>
      <c r="U95" s="96"/>
      <c r="V95" s="96"/>
      <c r="W95" s="96"/>
    </row>
    <row r="104" spans="10:15" ht="35.25" customHeight="1" x14ac:dyDescent="0.25"/>
    <row r="112" spans="10:15" x14ac:dyDescent="0.25">
      <c r="J112" s="96"/>
      <c r="K112" s="96"/>
      <c r="L112" s="96"/>
      <c r="M112" s="96"/>
      <c r="N112" s="96"/>
      <c r="O112" s="96"/>
    </row>
    <row r="115" ht="33.75" customHeight="1" x14ac:dyDescent="0.25"/>
    <row r="125" ht="36" customHeight="1" x14ac:dyDescent="0.25"/>
    <row r="130" spans="1:3" ht="15.75" thickBot="1" x14ac:dyDescent="0.3"/>
    <row r="131" spans="1:3" ht="33" customHeight="1" thickBot="1" x14ac:dyDescent="0.35">
      <c r="A131" s="223" t="s">
        <v>60</v>
      </c>
      <c r="B131" s="224"/>
      <c r="C131" s="225"/>
    </row>
    <row r="132" spans="1:3" x14ac:dyDescent="0.25">
      <c r="A132" s="12" t="s">
        <v>12</v>
      </c>
      <c r="B132" s="4" t="s">
        <v>1</v>
      </c>
      <c r="C132" s="11" t="s">
        <v>2</v>
      </c>
    </row>
    <row r="133" spans="1:3" x14ac:dyDescent="0.25">
      <c r="A133" s="22" t="s">
        <v>15</v>
      </c>
      <c r="B133" s="6">
        <v>262</v>
      </c>
      <c r="C133" s="5">
        <f t="shared" ref="C133:C143" si="8">B133/$B$144</f>
        <v>0.46126760563380281</v>
      </c>
    </row>
    <row r="134" spans="1:3" x14ac:dyDescent="0.25">
      <c r="A134" s="22" t="s">
        <v>18</v>
      </c>
      <c r="B134" s="6">
        <v>54</v>
      </c>
      <c r="C134" s="5">
        <f t="shared" si="8"/>
        <v>9.5070422535211266E-2</v>
      </c>
    </row>
    <row r="135" spans="1:3" x14ac:dyDescent="0.25">
      <c r="A135" s="22" t="s">
        <v>24</v>
      </c>
      <c r="B135" s="6">
        <v>46</v>
      </c>
      <c r="C135" s="5">
        <f t="shared" si="8"/>
        <v>8.098591549295775E-2</v>
      </c>
    </row>
    <row r="136" spans="1:3" x14ac:dyDescent="0.25">
      <c r="A136" s="22" t="s">
        <v>27</v>
      </c>
      <c r="B136" s="6">
        <v>46</v>
      </c>
      <c r="C136" s="5">
        <f t="shared" si="8"/>
        <v>8.098591549295775E-2</v>
      </c>
    </row>
    <row r="137" spans="1:3" x14ac:dyDescent="0.25">
      <c r="A137" s="22" t="s">
        <v>17</v>
      </c>
      <c r="B137" s="6">
        <v>45</v>
      </c>
      <c r="C137" s="5">
        <f t="shared" si="8"/>
        <v>7.9225352112676062E-2</v>
      </c>
    </row>
    <row r="138" spans="1:3" x14ac:dyDescent="0.25">
      <c r="A138" s="22" t="s">
        <v>86</v>
      </c>
      <c r="B138" s="6">
        <v>26</v>
      </c>
      <c r="C138" s="5">
        <f t="shared" si="8"/>
        <v>4.5774647887323945E-2</v>
      </c>
    </row>
    <row r="139" spans="1:3" x14ac:dyDescent="0.25">
      <c r="A139" s="22" t="s">
        <v>30</v>
      </c>
      <c r="B139" s="6">
        <v>24</v>
      </c>
      <c r="C139" s="5">
        <f t="shared" si="8"/>
        <v>4.2253521126760563E-2</v>
      </c>
    </row>
    <row r="140" spans="1:3" x14ac:dyDescent="0.25">
      <c r="A140" s="22" t="s">
        <v>29</v>
      </c>
      <c r="B140" s="6">
        <v>21</v>
      </c>
      <c r="C140" s="5">
        <f t="shared" si="8"/>
        <v>3.6971830985915492E-2</v>
      </c>
    </row>
    <row r="141" spans="1:3" x14ac:dyDescent="0.25">
      <c r="A141" s="22" t="s">
        <v>88</v>
      </c>
      <c r="B141" s="6">
        <v>16</v>
      </c>
      <c r="C141" s="5">
        <f t="shared" si="8"/>
        <v>2.8169014084507043E-2</v>
      </c>
    </row>
    <row r="142" spans="1:3" x14ac:dyDescent="0.25">
      <c r="A142" s="22" t="s">
        <v>23</v>
      </c>
      <c r="B142" s="6">
        <v>14</v>
      </c>
      <c r="C142" s="5">
        <f t="shared" si="8"/>
        <v>2.464788732394366E-2</v>
      </c>
    </row>
    <row r="143" spans="1:3" x14ac:dyDescent="0.25">
      <c r="A143" s="13" t="s">
        <v>66</v>
      </c>
      <c r="B143" s="14">
        <v>14</v>
      </c>
      <c r="C143" s="15">
        <f t="shared" si="8"/>
        <v>2.464788732394366E-2</v>
      </c>
    </row>
    <row r="144" spans="1:3" ht="15.75" thickBot="1" x14ac:dyDescent="0.3">
      <c r="A144" s="23" t="s">
        <v>5</v>
      </c>
      <c r="B144" s="3">
        <f>SUM(B133:B143)</f>
        <v>568</v>
      </c>
      <c r="C144" s="2"/>
    </row>
    <row r="145" spans="1:10" x14ac:dyDescent="0.25">
      <c r="A145" s="123" t="s">
        <v>251</v>
      </c>
      <c r="B145" s="96"/>
      <c r="C145" s="96"/>
      <c r="D145" s="96"/>
      <c r="E145" s="96"/>
      <c r="F145" s="96"/>
      <c r="G145" s="96"/>
    </row>
    <row r="146" spans="1:10" ht="15.75" thickBot="1" x14ac:dyDescent="0.3"/>
    <row r="147" spans="1:10" ht="33.75" customHeight="1" thickBot="1" x14ac:dyDescent="0.35">
      <c r="A147" s="223" t="s">
        <v>61</v>
      </c>
      <c r="B147" s="224"/>
      <c r="C147" s="225"/>
    </row>
    <row r="148" spans="1:10" x14ac:dyDescent="0.25">
      <c r="A148" s="12" t="s">
        <v>12</v>
      </c>
      <c r="B148" s="4" t="s">
        <v>1</v>
      </c>
      <c r="C148" s="11" t="s">
        <v>2</v>
      </c>
    </row>
    <row r="149" spans="1:10" x14ac:dyDescent="0.25">
      <c r="A149" s="22" t="s">
        <v>17</v>
      </c>
      <c r="B149" s="6">
        <v>45</v>
      </c>
      <c r="C149" s="5">
        <f>B149/$B$153</f>
        <v>0.44117647058823528</v>
      </c>
    </row>
    <row r="150" spans="1:10" x14ac:dyDescent="0.25">
      <c r="A150" s="22" t="s">
        <v>15</v>
      </c>
      <c r="B150" s="6">
        <v>29</v>
      </c>
      <c r="C150" s="5">
        <f>B150/$B$153</f>
        <v>0.28431372549019607</v>
      </c>
    </row>
    <row r="151" spans="1:10" x14ac:dyDescent="0.25">
      <c r="A151" s="22" t="s">
        <v>23</v>
      </c>
      <c r="B151" s="6">
        <v>14</v>
      </c>
      <c r="C151" s="5">
        <f>B151/$B$153</f>
        <v>0.13725490196078433</v>
      </c>
    </row>
    <row r="152" spans="1:10" x14ac:dyDescent="0.25">
      <c r="A152" s="13" t="s">
        <v>66</v>
      </c>
      <c r="B152" s="14">
        <v>14</v>
      </c>
      <c r="C152" s="15">
        <f>B152/$B$153</f>
        <v>0.13725490196078433</v>
      </c>
    </row>
    <row r="153" spans="1:10" ht="15.75" thickBot="1" x14ac:dyDescent="0.3">
      <c r="A153" s="23" t="s">
        <v>5</v>
      </c>
      <c r="B153" s="3">
        <f>SUM(B149:B152)</f>
        <v>102</v>
      </c>
      <c r="C153" s="2"/>
    </row>
    <row r="155" spans="1:10" x14ac:dyDescent="0.25">
      <c r="A155" s="96" t="s">
        <v>252</v>
      </c>
      <c r="B155" s="96"/>
      <c r="C155" s="96"/>
      <c r="D155" s="96"/>
      <c r="E155" s="96"/>
      <c r="F155" s="96"/>
      <c r="G155" s="96"/>
      <c r="H155" s="96"/>
      <c r="I155" s="96"/>
      <c r="J155" s="96"/>
    </row>
  </sheetData>
  <mergeCells count="18">
    <mergeCell ref="A1:F1"/>
    <mergeCell ref="A5:C5"/>
    <mergeCell ref="I5:J5"/>
    <mergeCell ref="A12:C12"/>
    <mergeCell ref="A24:C24"/>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9"/>
  <sheetViews>
    <sheetView zoomScale="80" zoomScaleNormal="80" zoomScalePageLayoutView="80" workbookViewId="0">
      <selection activeCell="A56" sqref="A56:C64"/>
    </sheetView>
  </sheetViews>
  <sheetFormatPr defaultColWidth="9.140625" defaultRowHeight="15" x14ac:dyDescent="0.25"/>
  <cols>
    <col min="1" max="1" width="26.7109375" style="25" customWidth="1"/>
    <col min="2" max="2" width="10.7109375" style="25" bestFit="1" customWidth="1"/>
    <col min="3" max="3" width="10" style="25" customWidth="1"/>
    <col min="4" max="4" width="9.140625" style="25"/>
    <col min="5" max="5" width="33.7109375" style="25" bestFit="1" customWidth="1"/>
    <col min="6" max="6" width="18.42578125" style="25" bestFit="1" customWidth="1"/>
    <col min="7" max="7" width="14.42578125" style="25" customWidth="1"/>
    <col min="8" max="8" width="9.140625" style="25"/>
    <col min="9" max="9" width="31.7109375" style="25" bestFit="1" customWidth="1"/>
    <col min="10" max="16384" width="9.140625" style="25"/>
  </cols>
  <sheetData>
    <row r="1" spans="1:10" ht="21" x14ac:dyDescent="0.35">
      <c r="A1" s="226" t="s">
        <v>111</v>
      </c>
      <c r="B1" s="226"/>
      <c r="C1" s="226"/>
      <c r="D1" s="226"/>
      <c r="E1" s="226"/>
      <c r="F1" s="226"/>
    </row>
    <row r="2" spans="1:10" s="96" customFormat="1" ht="21" x14ac:dyDescent="0.35">
      <c r="A2" s="117" t="s">
        <v>245</v>
      </c>
      <c r="B2" s="140"/>
      <c r="C2" s="140"/>
      <c r="D2" s="138"/>
      <c r="F2" s="133"/>
    </row>
    <row r="3" spans="1:10" s="96" customFormat="1" ht="21" x14ac:dyDescent="0.35">
      <c r="A3" s="96" t="s">
        <v>246</v>
      </c>
      <c r="B3" s="140"/>
      <c r="C3" s="140"/>
      <c r="D3" s="138"/>
      <c r="F3" s="133"/>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93</v>
      </c>
      <c r="J6" s="29"/>
    </row>
    <row r="7" spans="1:10" x14ac:dyDescent="0.25">
      <c r="A7" s="27" t="s">
        <v>3</v>
      </c>
      <c r="B7" s="6">
        <v>97601</v>
      </c>
      <c r="C7" s="5">
        <f>B7/$B$9</f>
        <v>0.95124898882098963</v>
      </c>
      <c r="I7" s="27" t="s">
        <v>94</v>
      </c>
      <c r="J7" s="29"/>
    </row>
    <row r="8" spans="1:10" x14ac:dyDescent="0.25">
      <c r="A8" s="13" t="s">
        <v>4</v>
      </c>
      <c r="B8" s="14">
        <v>5002</v>
      </c>
      <c r="C8" s="15">
        <f>B8/$B$9</f>
        <v>4.8751011179010359E-2</v>
      </c>
      <c r="I8" s="27" t="s">
        <v>95</v>
      </c>
      <c r="J8" s="29"/>
    </row>
    <row r="9" spans="1:10" ht="15.75" thickBot="1" x14ac:dyDescent="0.3">
      <c r="A9" s="28" t="s">
        <v>5</v>
      </c>
      <c r="B9" s="3">
        <f>SUM(B7:B8)</f>
        <v>102603</v>
      </c>
      <c r="C9" s="2"/>
      <c r="I9" s="27" t="s">
        <v>96</v>
      </c>
      <c r="J9" s="29"/>
    </row>
    <row r="10" spans="1:10" x14ac:dyDescent="0.25">
      <c r="A10" s="96" t="s">
        <v>265</v>
      </c>
      <c r="B10" s="137"/>
      <c r="C10" s="137"/>
      <c r="D10" s="96"/>
      <c r="I10" s="27" t="s">
        <v>97</v>
      </c>
      <c r="J10" s="29"/>
    </row>
    <row r="11" spans="1:10" ht="15.75" thickBot="1" x14ac:dyDescent="0.3">
      <c r="I11" s="27" t="s">
        <v>98</v>
      </c>
      <c r="J11" s="29"/>
    </row>
    <row r="12" spans="1:10" ht="18" thickBot="1" x14ac:dyDescent="0.35">
      <c r="A12" s="227" t="s">
        <v>35</v>
      </c>
      <c r="B12" s="228"/>
      <c r="C12" s="229"/>
      <c r="E12" s="264" t="s">
        <v>262</v>
      </c>
      <c r="F12" s="265"/>
      <c r="G12" s="266"/>
      <c r="I12" s="27" t="s">
        <v>99</v>
      </c>
      <c r="J12" s="29"/>
    </row>
    <row r="13" spans="1:10" x14ac:dyDescent="0.25">
      <c r="A13" s="12" t="s">
        <v>6</v>
      </c>
      <c r="B13" s="4" t="s">
        <v>7</v>
      </c>
      <c r="C13" s="11" t="s">
        <v>2</v>
      </c>
      <c r="E13" s="12" t="s">
        <v>0</v>
      </c>
      <c r="F13" s="4" t="s">
        <v>1</v>
      </c>
      <c r="G13" s="11" t="s">
        <v>2</v>
      </c>
      <c r="I13" s="27" t="s">
        <v>100</v>
      </c>
      <c r="J13" s="29"/>
    </row>
    <row r="14" spans="1:10" x14ac:dyDescent="0.25">
      <c r="A14" s="27" t="s">
        <v>36</v>
      </c>
      <c r="B14" s="6">
        <v>4112</v>
      </c>
      <c r="C14" s="5">
        <f>B14/$B$21</f>
        <v>4.0076800873268814E-2</v>
      </c>
      <c r="E14" s="98" t="s">
        <v>3</v>
      </c>
      <c r="F14" s="6">
        <v>3207</v>
      </c>
      <c r="G14" s="5">
        <v>0.78</v>
      </c>
      <c r="I14" s="27" t="s">
        <v>101</v>
      </c>
      <c r="J14" s="29"/>
    </row>
    <row r="15" spans="1:10" x14ac:dyDescent="0.25">
      <c r="A15" s="27" t="s">
        <v>37</v>
      </c>
      <c r="B15" s="6">
        <v>8012</v>
      </c>
      <c r="C15" s="5">
        <f t="shared" ref="C15:C20" si="0">B15/$B$21</f>
        <v>7.8087385359102562E-2</v>
      </c>
      <c r="E15" s="13" t="s">
        <v>4</v>
      </c>
      <c r="F15" s="14">
        <v>905</v>
      </c>
      <c r="G15" s="15">
        <v>0.22</v>
      </c>
      <c r="I15" s="27" t="s">
        <v>102</v>
      </c>
      <c r="J15" s="29"/>
    </row>
    <row r="16" spans="1:10" ht="15.75" thickBot="1" x14ac:dyDescent="0.3">
      <c r="A16" s="27" t="s">
        <v>38</v>
      </c>
      <c r="B16" s="6">
        <v>9328</v>
      </c>
      <c r="C16" s="5">
        <f t="shared" si="0"/>
        <v>9.091352104714287E-2</v>
      </c>
      <c r="E16" s="99" t="s">
        <v>5</v>
      </c>
      <c r="F16" s="3">
        <v>4112</v>
      </c>
      <c r="G16" s="115"/>
      <c r="I16" s="27" t="s">
        <v>103</v>
      </c>
      <c r="J16" s="29"/>
    </row>
    <row r="17" spans="1:10" ht="15.75" thickBot="1" x14ac:dyDescent="0.3">
      <c r="A17" s="27" t="s">
        <v>39</v>
      </c>
      <c r="B17" s="6">
        <v>11244</v>
      </c>
      <c r="C17" s="5">
        <f t="shared" si="0"/>
        <v>0.10958743896377299</v>
      </c>
      <c r="E17" s="96"/>
      <c r="F17" s="96"/>
      <c r="G17" s="96"/>
      <c r="I17" s="27" t="s">
        <v>104</v>
      </c>
      <c r="J17" s="29"/>
    </row>
    <row r="18" spans="1:10" ht="18" thickBot="1" x14ac:dyDescent="0.35">
      <c r="A18" s="27" t="s">
        <v>40</v>
      </c>
      <c r="B18" s="6">
        <v>12216</v>
      </c>
      <c r="C18" s="5">
        <f t="shared" si="0"/>
        <v>0.11906084617408848</v>
      </c>
      <c r="E18" s="227" t="s">
        <v>260</v>
      </c>
      <c r="F18" s="228"/>
      <c r="G18" s="229"/>
      <c r="I18" s="27" t="s">
        <v>105</v>
      </c>
      <c r="J18" s="29"/>
    </row>
    <row r="19" spans="1:10" x14ac:dyDescent="0.25">
      <c r="A19" s="27" t="s">
        <v>8</v>
      </c>
      <c r="B19" s="6">
        <v>57033</v>
      </c>
      <c r="C19" s="5">
        <f t="shared" si="0"/>
        <v>0.55586093973860418</v>
      </c>
      <c r="E19" s="12" t="s">
        <v>0</v>
      </c>
      <c r="F19" s="4" t="s">
        <v>1</v>
      </c>
      <c r="G19" s="11" t="s">
        <v>2</v>
      </c>
      <c r="I19" s="27" t="s">
        <v>106</v>
      </c>
      <c r="J19" s="29"/>
    </row>
    <row r="20" spans="1:10" x14ac:dyDescent="0.25">
      <c r="A20" s="13" t="s">
        <v>9</v>
      </c>
      <c r="B20" s="14">
        <v>658</v>
      </c>
      <c r="C20" s="15">
        <f t="shared" si="0"/>
        <v>6.4130678440201556E-3</v>
      </c>
      <c r="E20" s="98" t="s">
        <v>3</v>
      </c>
      <c r="F20" s="6">
        <v>6893</v>
      </c>
      <c r="G20" s="5">
        <v>0.86</v>
      </c>
      <c r="I20" s="27" t="s">
        <v>107</v>
      </c>
      <c r="J20" s="29"/>
    </row>
    <row r="21" spans="1:10" ht="15.75" thickBot="1" x14ac:dyDescent="0.3">
      <c r="A21" s="28" t="s">
        <v>5</v>
      </c>
      <c r="B21" s="3">
        <f>SUM(B14:B20)</f>
        <v>102603</v>
      </c>
      <c r="C21" s="2"/>
      <c r="E21" s="13" t="s">
        <v>4</v>
      </c>
      <c r="F21" s="14">
        <v>1119</v>
      </c>
      <c r="G21" s="15">
        <v>0.14000000000000001</v>
      </c>
      <c r="I21" s="27" t="s">
        <v>108</v>
      </c>
      <c r="J21" s="29"/>
    </row>
    <row r="22" spans="1:10" ht="15.75" thickBot="1" x14ac:dyDescent="0.3">
      <c r="A22" s="96" t="s">
        <v>265</v>
      </c>
      <c r="B22" s="96"/>
      <c r="C22" s="96"/>
      <c r="D22" s="96"/>
      <c r="E22" s="99" t="s">
        <v>5</v>
      </c>
      <c r="F22" s="3">
        <v>8012</v>
      </c>
      <c r="G22" s="2"/>
      <c r="I22" s="27" t="s">
        <v>109</v>
      </c>
      <c r="J22" s="29"/>
    </row>
    <row r="23" spans="1:10" ht="15.75" thickBot="1" x14ac:dyDescent="0.3">
      <c r="I23" s="27" t="s">
        <v>110</v>
      </c>
      <c r="J23" s="29"/>
    </row>
    <row r="24" spans="1:10" ht="18" thickBot="1" x14ac:dyDescent="0.35">
      <c r="A24" s="227" t="s">
        <v>10</v>
      </c>
      <c r="B24" s="228"/>
      <c r="C24" s="229"/>
      <c r="I24" s="27"/>
      <c r="J24" s="29"/>
    </row>
    <row r="25" spans="1:10" ht="18" thickBot="1" x14ac:dyDescent="0.35">
      <c r="A25" s="12" t="s">
        <v>6</v>
      </c>
      <c r="B25" s="4" t="s">
        <v>7</v>
      </c>
      <c r="C25" s="11" t="s">
        <v>2</v>
      </c>
      <c r="E25" s="227" t="s">
        <v>44</v>
      </c>
      <c r="F25" s="228"/>
      <c r="G25" s="229"/>
      <c r="I25" s="27"/>
      <c r="J25" s="29"/>
    </row>
    <row r="26" spans="1:10" x14ac:dyDescent="0.25">
      <c r="A26" s="27" t="s">
        <v>36</v>
      </c>
      <c r="B26" s="6">
        <v>905</v>
      </c>
      <c r="C26" s="5">
        <f>B26/$B$33</f>
        <v>0.18092762894842063</v>
      </c>
      <c r="E26" s="12" t="s">
        <v>45</v>
      </c>
      <c r="F26" s="4" t="s">
        <v>7</v>
      </c>
      <c r="G26" s="11" t="s">
        <v>2</v>
      </c>
      <c r="I26" s="27"/>
      <c r="J26" s="29"/>
    </row>
    <row r="27" spans="1:10" x14ac:dyDescent="0.25">
      <c r="A27" s="27" t="s">
        <v>37</v>
      </c>
      <c r="B27" s="6">
        <v>1119</v>
      </c>
      <c r="C27" s="5">
        <f t="shared" ref="C27:C32" si="1">B27/$B$33</f>
        <v>0.22371051579368254</v>
      </c>
      <c r="E27" s="27" t="s">
        <v>46</v>
      </c>
      <c r="F27" s="6">
        <v>570</v>
      </c>
      <c r="G27" s="5">
        <f t="shared" ref="G27:G33" si="2">F27/$F$34</f>
        <v>0.11395441823270691</v>
      </c>
      <c r="I27" s="27"/>
      <c r="J27" s="29"/>
    </row>
    <row r="28" spans="1:10" x14ac:dyDescent="0.25">
      <c r="A28" s="27" t="s">
        <v>38</v>
      </c>
      <c r="B28" s="6">
        <v>1064</v>
      </c>
      <c r="C28" s="5">
        <f t="shared" si="1"/>
        <v>0.21271491403438625</v>
      </c>
      <c r="E28" s="27" t="s">
        <v>47</v>
      </c>
      <c r="F28" s="6">
        <v>212</v>
      </c>
      <c r="G28" s="5">
        <f t="shared" si="2"/>
        <v>4.2383046781287487E-2</v>
      </c>
      <c r="I28" s="27"/>
      <c r="J28" s="29"/>
    </row>
    <row r="29" spans="1:10" x14ac:dyDescent="0.25">
      <c r="A29" s="27" t="s">
        <v>39</v>
      </c>
      <c r="B29" s="6">
        <v>376</v>
      </c>
      <c r="C29" s="5">
        <f t="shared" si="1"/>
        <v>7.5169932027189121E-2</v>
      </c>
      <c r="E29" s="27" t="s">
        <v>48</v>
      </c>
      <c r="F29" s="6">
        <v>1282</v>
      </c>
      <c r="G29" s="5">
        <f t="shared" si="2"/>
        <v>0.25629748100759697</v>
      </c>
      <c r="I29" s="27"/>
      <c r="J29" s="29"/>
    </row>
    <row r="30" spans="1:10" x14ac:dyDescent="0.25">
      <c r="A30" s="27" t="s">
        <v>40</v>
      </c>
      <c r="B30" s="6">
        <v>465</v>
      </c>
      <c r="C30" s="5">
        <f t="shared" si="1"/>
        <v>9.2962814874050378E-2</v>
      </c>
      <c r="E30" s="27" t="s">
        <v>49</v>
      </c>
      <c r="F30" s="6">
        <v>1234</v>
      </c>
      <c r="G30" s="5">
        <f t="shared" si="2"/>
        <v>0.24670131947221111</v>
      </c>
      <c r="I30" s="27"/>
      <c r="J30" s="29"/>
    </row>
    <row r="31" spans="1:10" ht="15.75" thickBot="1" x14ac:dyDescent="0.3">
      <c r="A31" s="27" t="s">
        <v>8</v>
      </c>
      <c r="B31" s="6">
        <v>1032</v>
      </c>
      <c r="C31" s="5">
        <f t="shared" si="1"/>
        <v>0.20631747301079567</v>
      </c>
      <c r="E31" s="27" t="s">
        <v>50</v>
      </c>
      <c r="F31" s="6">
        <v>992</v>
      </c>
      <c r="G31" s="5">
        <f t="shared" si="2"/>
        <v>0.19832067173130749</v>
      </c>
      <c r="I31" s="28"/>
      <c r="J31" s="2"/>
    </row>
    <row r="32" spans="1:10" x14ac:dyDescent="0.25">
      <c r="A32" s="13" t="s">
        <v>9</v>
      </c>
      <c r="B32" s="14">
        <v>41</v>
      </c>
      <c r="C32" s="15">
        <f t="shared" si="1"/>
        <v>8.1967213114754103E-3</v>
      </c>
      <c r="E32" s="27" t="s">
        <v>51</v>
      </c>
      <c r="F32" s="6">
        <v>277</v>
      </c>
      <c r="G32" s="5">
        <f t="shared" si="2"/>
        <v>5.5377848860455818E-2</v>
      </c>
    </row>
    <row r="33" spans="1:37" ht="15.75" thickBot="1" x14ac:dyDescent="0.3">
      <c r="A33" s="28" t="s">
        <v>5</v>
      </c>
      <c r="B33" s="3">
        <f>SUM(B26:B32)</f>
        <v>5002</v>
      </c>
      <c r="C33" s="2"/>
      <c r="E33" s="13" t="s">
        <v>52</v>
      </c>
      <c r="F33" s="14">
        <v>435</v>
      </c>
      <c r="G33" s="15">
        <f t="shared" si="2"/>
        <v>8.6965213914434222E-2</v>
      </c>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row>
    <row r="34" spans="1:37" ht="15.75" thickBot="1" x14ac:dyDescent="0.3">
      <c r="E34" s="28" t="s">
        <v>5</v>
      </c>
      <c r="F34" s="3">
        <f>SUM(F27:F33)</f>
        <v>5002</v>
      </c>
      <c r="G34" s="2"/>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row>
    <row r="35" spans="1:37" ht="18" thickBot="1" x14ac:dyDescent="0.35">
      <c r="A35" s="223" t="s">
        <v>41</v>
      </c>
      <c r="B35" s="224"/>
      <c r="C35" s="225"/>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row>
    <row r="36" spans="1:37" ht="18" thickBot="1" x14ac:dyDescent="0.35">
      <c r="A36" s="12" t="s">
        <v>6</v>
      </c>
      <c r="B36" s="4" t="s">
        <v>7</v>
      </c>
      <c r="C36" s="11" t="s">
        <v>2</v>
      </c>
      <c r="E36" s="223" t="s">
        <v>53</v>
      </c>
      <c r="F36" s="224"/>
      <c r="G36" s="225"/>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row>
    <row r="37" spans="1:37" x14ac:dyDescent="0.25">
      <c r="A37" s="27" t="s">
        <v>36</v>
      </c>
      <c r="B37" s="6">
        <f>B26</f>
        <v>905</v>
      </c>
      <c r="C37" s="5">
        <f>B37/$B$39</f>
        <v>0.44713438735177868</v>
      </c>
      <c r="E37" s="12" t="s">
        <v>45</v>
      </c>
      <c r="F37" s="4" t="s">
        <v>7</v>
      </c>
      <c r="G37" s="11" t="s">
        <v>2</v>
      </c>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row>
    <row r="38" spans="1:37" x14ac:dyDescent="0.25">
      <c r="A38" s="13" t="s">
        <v>37</v>
      </c>
      <c r="B38" s="14">
        <f>B27</f>
        <v>1119</v>
      </c>
      <c r="C38" s="15">
        <f>B38/$B$39</f>
        <v>0.55286561264822132</v>
      </c>
      <c r="E38" s="27" t="s">
        <v>46</v>
      </c>
      <c r="F38" s="6">
        <v>96</v>
      </c>
      <c r="G38" s="5">
        <f t="shared" ref="G38:G44" si="3">F38/$F$45</f>
        <v>4.7430830039525688E-2</v>
      </c>
      <c r="X38" s="96"/>
      <c r="Y38" s="96"/>
      <c r="Z38" s="96"/>
      <c r="AA38" s="96"/>
      <c r="AB38" s="96"/>
      <c r="AC38" s="96"/>
      <c r="AD38" s="96"/>
      <c r="AE38" s="96"/>
      <c r="AF38" s="96"/>
      <c r="AG38" s="96"/>
      <c r="AH38" s="96"/>
      <c r="AI38" s="96"/>
      <c r="AJ38" s="96"/>
      <c r="AK38" s="96"/>
    </row>
    <row r="39" spans="1:37" ht="15.75" thickBot="1" x14ac:dyDescent="0.3">
      <c r="A39" s="28" t="s">
        <v>5</v>
      </c>
      <c r="B39" s="3">
        <f>SUM(B37:B38)</f>
        <v>2024</v>
      </c>
      <c r="C39" s="2"/>
      <c r="E39" s="27" t="s">
        <v>47</v>
      </c>
      <c r="F39" s="6">
        <v>92</v>
      </c>
      <c r="G39" s="5">
        <f t="shared" si="3"/>
        <v>4.5454545454545456E-2</v>
      </c>
      <c r="X39" s="96"/>
      <c r="Y39" s="96"/>
      <c r="Z39" s="96"/>
      <c r="AA39" s="96"/>
      <c r="AB39" s="96"/>
      <c r="AC39" s="96"/>
      <c r="AD39" s="96"/>
      <c r="AE39" s="96"/>
      <c r="AF39" s="96"/>
      <c r="AG39" s="96"/>
      <c r="AH39" s="96"/>
      <c r="AI39" s="96"/>
      <c r="AJ39" s="96"/>
      <c r="AK39" s="96"/>
    </row>
    <row r="40" spans="1:37" ht="15.75" thickBot="1" x14ac:dyDescent="0.3">
      <c r="E40" s="27" t="s">
        <v>48</v>
      </c>
      <c r="F40" s="6">
        <v>847</v>
      </c>
      <c r="G40" s="5">
        <f t="shared" si="3"/>
        <v>0.41847826086956524</v>
      </c>
      <c r="X40" s="96"/>
      <c r="Y40" s="96"/>
      <c r="Z40" s="96"/>
      <c r="AA40" s="96"/>
      <c r="AB40" s="96"/>
      <c r="AC40" s="96"/>
      <c r="AD40" s="96"/>
      <c r="AE40" s="96"/>
      <c r="AF40" s="96"/>
      <c r="AG40" s="96"/>
      <c r="AH40" s="96"/>
      <c r="AI40" s="96"/>
      <c r="AJ40" s="96"/>
      <c r="AK40" s="96"/>
    </row>
    <row r="41" spans="1:37" ht="18" thickBot="1" x14ac:dyDescent="0.35">
      <c r="A41" s="227" t="s">
        <v>11</v>
      </c>
      <c r="B41" s="228"/>
      <c r="C41" s="229"/>
      <c r="E41" s="27" t="s">
        <v>49</v>
      </c>
      <c r="F41" s="6">
        <v>578</v>
      </c>
      <c r="G41" s="5">
        <f t="shared" si="3"/>
        <v>0.28557312252964429</v>
      </c>
      <c r="X41" s="96"/>
      <c r="Y41" s="96"/>
      <c r="Z41" s="96"/>
      <c r="AA41" s="96"/>
      <c r="AB41" s="96"/>
      <c r="AC41" s="96"/>
      <c r="AD41" s="96"/>
      <c r="AE41" s="96"/>
      <c r="AF41" s="96"/>
      <c r="AG41" s="96"/>
      <c r="AH41" s="96"/>
      <c r="AI41" s="96"/>
      <c r="AJ41" s="96"/>
      <c r="AK41" s="96"/>
    </row>
    <row r="42" spans="1:37" x14ac:dyDescent="0.25">
      <c r="A42" s="12" t="s">
        <v>12</v>
      </c>
      <c r="B42" s="4" t="s">
        <v>1</v>
      </c>
      <c r="C42" s="11" t="s">
        <v>2</v>
      </c>
      <c r="E42" s="27" t="s">
        <v>50</v>
      </c>
      <c r="F42" s="6">
        <v>233</v>
      </c>
      <c r="G42" s="5">
        <f t="shared" si="3"/>
        <v>0.11511857707509882</v>
      </c>
      <c r="X42" s="96"/>
      <c r="Y42" s="96"/>
      <c r="Z42" s="96"/>
      <c r="AA42" s="96"/>
      <c r="AB42" s="96"/>
      <c r="AC42" s="96"/>
      <c r="AD42" s="96"/>
      <c r="AE42" s="96"/>
      <c r="AF42" s="96"/>
      <c r="AG42" s="96"/>
      <c r="AH42" s="96"/>
      <c r="AI42" s="96"/>
      <c r="AJ42" s="96"/>
      <c r="AK42" s="96"/>
    </row>
    <row r="43" spans="1:37" x14ac:dyDescent="0.25">
      <c r="A43" s="18" t="s">
        <v>14</v>
      </c>
      <c r="B43" s="6">
        <v>2054</v>
      </c>
      <c r="C43" s="5">
        <f t="shared" ref="C43:C53" si="4">B43/$B$54</f>
        <v>0.41063574570171929</v>
      </c>
      <c r="E43" s="27" t="s">
        <v>51</v>
      </c>
      <c r="F43" s="6">
        <v>70</v>
      </c>
      <c r="G43" s="5">
        <f t="shared" si="3"/>
        <v>3.4584980237154152E-2</v>
      </c>
      <c r="X43" s="96"/>
      <c r="Y43" s="96"/>
      <c r="Z43" s="96"/>
      <c r="AA43" s="96"/>
      <c r="AB43" s="96"/>
      <c r="AC43" s="96"/>
      <c r="AD43" s="96"/>
      <c r="AE43" s="96"/>
      <c r="AF43" s="96"/>
      <c r="AG43" s="96"/>
      <c r="AH43" s="96"/>
      <c r="AI43" s="96"/>
      <c r="AJ43" s="96"/>
      <c r="AK43" s="96"/>
    </row>
    <row r="44" spans="1:37" x14ac:dyDescent="0.25">
      <c r="A44" s="18" t="s">
        <v>13</v>
      </c>
      <c r="B44" s="6">
        <v>1443</v>
      </c>
      <c r="C44" s="5">
        <f t="shared" si="4"/>
        <v>0.28848460615753696</v>
      </c>
      <c r="E44" s="13" t="s">
        <v>52</v>
      </c>
      <c r="F44" s="14">
        <v>108</v>
      </c>
      <c r="G44" s="15">
        <f t="shared" si="3"/>
        <v>5.33596837944664E-2</v>
      </c>
      <c r="X44" s="96"/>
      <c r="Y44" s="96"/>
      <c r="Z44" s="96"/>
      <c r="AA44" s="96"/>
      <c r="AB44" s="96"/>
      <c r="AC44" s="96"/>
      <c r="AD44" s="96"/>
      <c r="AE44" s="96"/>
      <c r="AF44" s="96"/>
      <c r="AG44" s="96"/>
      <c r="AH44" s="96"/>
      <c r="AI44" s="96"/>
      <c r="AJ44" s="96"/>
      <c r="AK44" s="96"/>
    </row>
    <row r="45" spans="1:37" ht="15.75" thickBot="1" x14ac:dyDescent="0.3">
      <c r="A45" s="18" t="s">
        <v>23</v>
      </c>
      <c r="B45" s="6">
        <v>247</v>
      </c>
      <c r="C45" s="5">
        <f t="shared" si="4"/>
        <v>4.9380247900839662E-2</v>
      </c>
      <c r="E45" s="28" t="s">
        <v>5</v>
      </c>
      <c r="F45" s="3">
        <f>SUM(F38:F44)</f>
        <v>2024</v>
      </c>
      <c r="G45" s="2"/>
      <c r="I45" s="96"/>
      <c r="J45" s="96"/>
      <c r="K45" s="96"/>
      <c r="X45" s="96"/>
      <c r="Y45" s="96"/>
      <c r="Z45" s="96"/>
      <c r="AA45" s="96"/>
      <c r="AB45" s="96"/>
      <c r="AC45" s="96"/>
      <c r="AD45" s="96"/>
      <c r="AE45" s="96"/>
      <c r="AF45" s="96"/>
      <c r="AG45" s="96"/>
      <c r="AH45" s="96"/>
      <c r="AI45" s="96"/>
      <c r="AJ45" s="96"/>
      <c r="AK45" s="96"/>
    </row>
    <row r="46" spans="1:37" x14ac:dyDescent="0.25">
      <c r="A46" s="18" t="s">
        <v>18</v>
      </c>
      <c r="B46" s="6">
        <v>232</v>
      </c>
      <c r="C46" s="5">
        <f t="shared" si="4"/>
        <v>4.6381447421031591E-2</v>
      </c>
      <c r="E46" s="118" t="s">
        <v>247</v>
      </c>
      <c r="F46" s="96"/>
      <c r="G46" s="96"/>
      <c r="H46" s="96"/>
      <c r="I46" s="96"/>
      <c r="J46" s="96"/>
      <c r="K46" s="96"/>
      <c r="L46" s="96"/>
      <c r="M46" s="96"/>
      <c r="N46" s="96"/>
      <c r="X46" s="96"/>
      <c r="Y46" s="96"/>
      <c r="Z46" s="96"/>
      <c r="AA46" s="96"/>
      <c r="AB46" s="96"/>
      <c r="AC46" s="96"/>
      <c r="AD46" s="96"/>
      <c r="AE46" s="96"/>
      <c r="AF46" s="96"/>
      <c r="AG46" s="96"/>
      <c r="AH46" s="96"/>
      <c r="AI46" s="96"/>
      <c r="AJ46" s="96"/>
      <c r="AK46" s="96"/>
    </row>
    <row r="47" spans="1:37" x14ac:dyDescent="0.25">
      <c r="A47" s="18" t="s">
        <v>15</v>
      </c>
      <c r="B47" s="6">
        <v>181</v>
      </c>
      <c r="C47" s="5">
        <f t="shared" si="4"/>
        <v>3.6185525789684127E-2</v>
      </c>
      <c r="E47" s="121" t="s">
        <v>248</v>
      </c>
      <c r="F47" s="96"/>
      <c r="G47" s="96"/>
      <c r="H47" s="96"/>
      <c r="I47" s="96"/>
      <c r="J47" s="96"/>
      <c r="K47" s="96"/>
      <c r="L47" s="96"/>
      <c r="M47" s="96"/>
      <c r="N47" s="96"/>
      <c r="X47" s="96"/>
      <c r="Y47" s="96"/>
      <c r="Z47" s="96"/>
      <c r="AA47" s="96"/>
      <c r="AB47" s="96"/>
      <c r="AC47" s="96"/>
      <c r="AD47" s="96"/>
      <c r="AE47" s="96"/>
      <c r="AF47" s="96"/>
      <c r="AG47" s="96"/>
      <c r="AH47" s="96"/>
      <c r="AI47" s="96"/>
      <c r="AJ47" s="96"/>
      <c r="AK47" s="96"/>
    </row>
    <row r="48" spans="1:37" x14ac:dyDescent="0.25">
      <c r="A48" s="18" t="s">
        <v>20</v>
      </c>
      <c r="B48" s="6">
        <v>176</v>
      </c>
      <c r="C48" s="5">
        <f t="shared" si="4"/>
        <v>3.5185925629748101E-2</v>
      </c>
      <c r="E48" s="121" t="s">
        <v>249</v>
      </c>
      <c r="F48" s="96"/>
      <c r="G48" s="96"/>
      <c r="H48" s="96"/>
      <c r="I48" s="96"/>
      <c r="J48" s="96"/>
      <c r="K48" s="96"/>
      <c r="L48" s="96"/>
      <c r="M48" s="96"/>
      <c r="N48" s="96"/>
      <c r="X48" s="96"/>
      <c r="Y48" s="96"/>
      <c r="Z48" s="96"/>
      <c r="AA48" s="96"/>
      <c r="AB48" s="96"/>
      <c r="AC48" s="96"/>
      <c r="AD48" s="96"/>
      <c r="AE48" s="96"/>
      <c r="AF48" s="96"/>
      <c r="AG48" s="96"/>
      <c r="AH48" s="96"/>
      <c r="AI48" s="96"/>
      <c r="AJ48" s="96"/>
      <c r="AK48" s="96"/>
    </row>
    <row r="49" spans="1:37" ht="15.75" thickBot="1" x14ac:dyDescent="0.3">
      <c r="A49" s="18" t="s">
        <v>19</v>
      </c>
      <c r="B49" s="6">
        <v>141</v>
      </c>
      <c r="C49" s="5">
        <f t="shared" si="4"/>
        <v>2.8188724510195922E-2</v>
      </c>
      <c r="AA49" s="96"/>
      <c r="AB49" s="96"/>
      <c r="AC49" s="96"/>
      <c r="AD49" s="96"/>
      <c r="AE49" s="96"/>
      <c r="AF49" s="96"/>
      <c r="AG49" s="96"/>
      <c r="AH49" s="96"/>
      <c r="AI49" s="96"/>
      <c r="AJ49" s="96"/>
      <c r="AK49" s="96"/>
    </row>
    <row r="50" spans="1:37" ht="18" thickBot="1" x14ac:dyDescent="0.35">
      <c r="A50" s="18" t="s">
        <v>64</v>
      </c>
      <c r="B50" s="6">
        <v>98</v>
      </c>
      <c r="C50" s="5">
        <f t="shared" si="4"/>
        <v>1.9592163134746102E-2</v>
      </c>
      <c r="E50" s="223" t="s">
        <v>237</v>
      </c>
      <c r="F50" s="224"/>
      <c r="G50" s="225"/>
      <c r="H50" s="96"/>
      <c r="L50" s="96"/>
      <c r="M50" s="96"/>
      <c r="N50" s="96"/>
      <c r="X50" s="96"/>
      <c r="Y50" s="96"/>
      <c r="Z50" s="96"/>
      <c r="AA50" s="96"/>
      <c r="AB50" s="96"/>
      <c r="AC50" s="96"/>
      <c r="AD50" s="96"/>
      <c r="AE50" s="96"/>
      <c r="AF50" s="96"/>
      <c r="AG50" s="96"/>
      <c r="AH50" s="96"/>
      <c r="AI50" s="96"/>
      <c r="AJ50" s="96"/>
      <c r="AK50" s="96"/>
    </row>
    <row r="51" spans="1:37" x14ac:dyDescent="0.25">
      <c r="A51" s="18" t="s">
        <v>112</v>
      </c>
      <c r="B51" s="6">
        <v>83</v>
      </c>
      <c r="C51" s="5">
        <f t="shared" si="4"/>
        <v>1.6593362654938024E-2</v>
      </c>
      <c r="E51" s="12" t="s">
        <v>54</v>
      </c>
      <c r="F51" s="4" t="s">
        <v>1</v>
      </c>
      <c r="G51" s="11" t="s">
        <v>2</v>
      </c>
      <c r="X51" s="96"/>
      <c r="Y51" s="96"/>
      <c r="Z51" s="96"/>
      <c r="AA51" s="96"/>
      <c r="AB51" s="96"/>
      <c r="AC51" s="96"/>
      <c r="AD51" s="96"/>
      <c r="AE51" s="96"/>
      <c r="AF51" s="96"/>
      <c r="AG51" s="96"/>
      <c r="AH51" s="96"/>
      <c r="AI51" s="96"/>
      <c r="AJ51" s="96"/>
      <c r="AK51" s="96"/>
    </row>
    <row r="52" spans="1:37" x14ac:dyDescent="0.25">
      <c r="A52" s="18" t="s">
        <v>113</v>
      </c>
      <c r="B52" s="6">
        <v>65</v>
      </c>
      <c r="C52" s="5">
        <f t="shared" si="4"/>
        <v>1.2994802079168333E-2</v>
      </c>
      <c r="E52" s="98" t="s">
        <v>55</v>
      </c>
      <c r="F52" s="6">
        <v>38949</v>
      </c>
      <c r="G52" s="5">
        <f>F52/$F$54</f>
        <v>0.97008717310087178</v>
      </c>
      <c r="X52" s="96"/>
      <c r="Y52" s="96"/>
      <c r="Z52" s="96"/>
      <c r="AA52" s="96"/>
      <c r="AB52" s="96"/>
      <c r="AC52" s="96"/>
      <c r="AD52" s="96"/>
      <c r="AE52" s="96"/>
      <c r="AF52" s="96"/>
      <c r="AG52" s="96"/>
      <c r="AH52" s="96"/>
      <c r="AI52" s="96"/>
      <c r="AJ52" s="96"/>
      <c r="AK52" s="96"/>
    </row>
    <row r="53" spans="1:37" x14ac:dyDescent="0.25">
      <c r="A53" s="19" t="s">
        <v>33</v>
      </c>
      <c r="B53" s="14">
        <v>282</v>
      </c>
      <c r="C53" s="15">
        <f t="shared" si="4"/>
        <v>5.6377449020391844E-2</v>
      </c>
      <c r="E53" s="13" t="s">
        <v>58</v>
      </c>
      <c r="F53" s="14">
        <v>1201</v>
      </c>
      <c r="G53" s="15">
        <f>F53/$F$54</f>
        <v>2.9912826899128268E-2</v>
      </c>
      <c r="X53" s="96"/>
      <c r="Y53" s="96"/>
      <c r="Z53" s="96"/>
      <c r="AA53" s="96"/>
      <c r="AB53" s="96"/>
      <c r="AC53" s="96"/>
      <c r="AD53" s="96"/>
      <c r="AE53" s="96"/>
      <c r="AF53" s="96"/>
      <c r="AG53" s="96"/>
      <c r="AH53" s="96"/>
      <c r="AI53" s="96"/>
      <c r="AJ53" s="96"/>
      <c r="AK53" s="96"/>
    </row>
    <row r="54" spans="1:37" s="26" customFormat="1" ht="34.5" customHeight="1" thickBot="1" x14ac:dyDescent="0.3">
      <c r="A54" s="28" t="s">
        <v>5</v>
      </c>
      <c r="B54" s="3">
        <f>SUM(B43:B53)</f>
        <v>5002</v>
      </c>
      <c r="C54" s="2"/>
      <c r="D54" s="25"/>
      <c r="E54" s="99" t="s">
        <v>5</v>
      </c>
      <c r="F54" s="3">
        <f>SUM(F52:F53)</f>
        <v>40150</v>
      </c>
      <c r="G54" s="2"/>
      <c r="H54" s="25"/>
      <c r="I54" s="25"/>
      <c r="J54" s="25"/>
      <c r="K54" s="25"/>
      <c r="L54" s="25"/>
      <c r="M54" s="25"/>
      <c r="N54" s="25"/>
      <c r="O54" s="25"/>
      <c r="P54" s="25"/>
      <c r="Q54" s="25"/>
      <c r="R54" s="25"/>
      <c r="S54" s="25"/>
      <c r="T54" s="25"/>
      <c r="U54" s="25"/>
      <c r="V54" s="25"/>
      <c r="W54" s="25"/>
      <c r="X54" s="96"/>
      <c r="Y54" s="96"/>
      <c r="Z54" s="96"/>
      <c r="AA54" s="96"/>
      <c r="AB54" s="96"/>
      <c r="AC54" s="96"/>
      <c r="AD54" s="96"/>
      <c r="AE54" s="96"/>
      <c r="AF54" s="96"/>
      <c r="AG54" s="96"/>
      <c r="AH54" s="96"/>
      <c r="AI54" s="96"/>
      <c r="AJ54" s="96"/>
      <c r="AK54" s="96"/>
    </row>
    <row r="55" spans="1:37" ht="15.75" thickBot="1" x14ac:dyDescent="0.3">
      <c r="E55" s="96" t="s">
        <v>258</v>
      </c>
      <c r="F55" s="96"/>
      <c r="G55" s="96"/>
      <c r="I55" s="96"/>
      <c r="J55" s="96"/>
      <c r="K55" s="96"/>
      <c r="X55" s="96"/>
      <c r="Y55" s="96"/>
      <c r="Z55" s="96"/>
      <c r="AA55" s="96"/>
      <c r="AB55" s="96"/>
      <c r="AC55" s="96"/>
      <c r="AD55" s="96"/>
      <c r="AE55" s="96"/>
      <c r="AF55" s="96"/>
      <c r="AG55" s="96"/>
      <c r="AH55" s="96"/>
      <c r="AI55" s="96"/>
      <c r="AJ55" s="96"/>
      <c r="AK55" s="96"/>
    </row>
    <row r="56" spans="1:37" ht="18" thickBot="1" x14ac:dyDescent="0.35">
      <c r="A56" s="223" t="s">
        <v>42</v>
      </c>
      <c r="B56" s="224"/>
      <c r="C56" s="225"/>
      <c r="D56" s="26"/>
      <c r="H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row>
    <row r="57" spans="1:37" ht="35.25" thickBot="1" x14ac:dyDescent="0.35">
      <c r="A57" s="12" t="s">
        <v>12</v>
      </c>
      <c r="B57" s="4" t="s">
        <v>1</v>
      </c>
      <c r="C57" s="11" t="s">
        <v>2</v>
      </c>
      <c r="E57" s="155" t="s">
        <v>56</v>
      </c>
      <c r="F57" s="156"/>
      <c r="G57" s="157"/>
      <c r="H57" s="96"/>
      <c r="I57" s="96"/>
      <c r="J57" s="96"/>
      <c r="K57" s="96"/>
      <c r="L57" s="96"/>
      <c r="M57" s="96"/>
      <c r="N57" s="96"/>
      <c r="O57" s="96"/>
      <c r="P57" s="96"/>
      <c r="Q57" s="96"/>
      <c r="R57" s="96"/>
      <c r="S57" s="96"/>
      <c r="X57" s="96"/>
      <c r="Y57" s="96"/>
      <c r="Z57" s="96"/>
      <c r="AA57" s="96"/>
      <c r="AB57" s="96"/>
      <c r="AC57" s="96"/>
      <c r="AD57" s="96"/>
      <c r="AE57" s="96"/>
      <c r="AF57" s="96"/>
      <c r="AG57" s="96"/>
      <c r="AH57" s="96"/>
      <c r="AI57" s="96"/>
      <c r="AJ57" s="96"/>
      <c r="AK57" s="96"/>
    </row>
    <row r="58" spans="1:37" ht="18" customHeight="1" x14ac:dyDescent="0.25">
      <c r="A58" s="27" t="s">
        <v>14</v>
      </c>
      <c r="B58" s="6">
        <v>1355</v>
      </c>
      <c r="C58" s="5">
        <f t="shared" ref="C58:C63" si="5">B58/$B$64</f>
        <v>0.6694664031620553</v>
      </c>
      <c r="E58" s="12" t="s">
        <v>6</v>
      </c>
      <c r="F58" s="4" t="s">
        <v>7</v>
      </c>
      <c r="G58" s="11" t="s">
        <v>2</v>
      </c>
      <c r="H58" s="96"/>
      <c r="I58" s="96"/>
      <c r="J58" s="96"/>
      <c r="K58" s="96"/>
      <c r="L58" s="96"/>
      <c r="M58" s="96"/>
      <c r="N58" s="96"/>
      <c r="O58" s="96"/>
      <c r="P58" s="96"/>
      <c r="Q58" s="96"/>
      <c r="R58" s="96"/>
      <c r="S58" s="96"/>
      <c r="X58" s="96"/>
      <c r="Y58" s="96"/>
      <c r="Z58" s="96"/>
      <c r="AA58" s="96"/>
      <c r="AB58" s="96"/>
      <c r="AC58" s="96"/>
      <c r="AD58" s="96"/>
      <c r="AE58" s="96"/>
      <c r="AF58" s="96"/>
      <c r="AG58" s="96"/>
      <c r="AH58" s="96"/>
      <c r="AI58" s="96"/>
      <c r="AJ58" s="96"/>
      <c r="AK58" s="96"/>
    </row>
    <row r="59" spans="1:37" x14ac:dyDescent="0.25">
      <c r="A59" s="27" t="s">
        <v>13</v>
      </c>
      <c r="B59" s="6">
        <v>314</v>
      </c>
      <c r="C59" s="5">
        <f t="shared" si="5"/>
        <v>0.15513833992094861</v>
      </c>
      <c r="E59" s="98" t="s">
        <v>36</v>
      </c>
      <c r="F59" s="6">
        <v>1003</v>
      </c>
      <c r="G59" s="5">
        <f t="shared" ref="G59:G64" si="6">F59/$F$65</f>
        <v>3.3610347831914751E-2</v>
      </c>
      <c r="H59" s="96"/>
      <c r="I59" s="96"/>
      <c r="J59" s="96"/>
      <c r="K59" s="96"/>
      <c r="L59" s="96"/>
      <c r="M59" s="96"/>
      <c r="N59" s="96"/>
      <c r="O59" s="96"/>
      <c r="P59" s="96"/>
      <c r="Q59" s="96"/>
      <c r="R59" s="96"/>
      <c r="S59" s="96"/>
      <c r="X59" s="96"/>
      <c r="Y59" s="96"/>
      <c r="Z59" s="96"/>
      <c r="AA59" s="96"/>
      <c r="AB59" s="96"/>
      <c r="AC59" s="96"/>
      <c r="AD59" s="96"/>
      <c r="AE59" s="96"/>
      <c r="AF59" s="96"/>
      <c r="AG59" s="96"/>
      <c r="AH59" s="96"/>
      <c r="AI59" s="96"/>
      <c r="AJ59" s="96"/>
      <c r="AK59" s="96"/>
    </row>
    <row r="60" spans="1:37" x14ac:dyDescent="0.25">
      <c r="A60" s="27" t="s">
        <v>23</v>
      </c>
      <c r="B60" s="6">
        <v>206</v>
      </c>
      <c r="C60" s="5">
        <f t="shared" si="5"/>
        <v>0.10177865612648221</v>
      </c>
      <c r="E60" s="98" t="s">
        <v>37</v>
      </c>
      <c r="F60" s="6">
        <v>1849</v>
      </c>
      <c r="G60" s="5">
        <f t="shared" si="6"/>
        <v>6.1959654178674349E-2</v>
      </c>
      <c r="H60" s="96"/>
      <c r="I60" s="96"/>
      <c r="J60" s="96"/>
      <c r="K60" s="96"/>
      <c r="L60" s="96"/>
      <c r="M60" s="96"/>
      <c r="N60" s="96"/>
      <c r="O60" s="96"/>
      <c r="P60" s="96"/>
      <c r="Q60" s="96"/>
      <c r="R60" s="96"/>
      <c r="S60" s="96"/>
      <c r="X60" s="96"/>
      <c r="Y60" s="96"/>
      <c r="Z60" s="96"/>
      <c r="AA60" s="96"/>
      <c r="AB60" s="96"/>
      <c r="AC60" s="96"/>
      <c r="AD60" s="96"/>
      <c r="AE60" s="96"/>
      <c r="AF60" s="96"/>
      <c r="AG60" s="96"/>
      <c r="AH60" s="96"/>
      <c r="AI60" s="96"/>
      <c r="AJ60" s="96"/>
      <c r="AK60" s="96"/>
    </row>
    <row r="61" spans="1:37" x14ac:dyDescent="0.25">
      <c r="A61" s="27" t="s">
        <v>18</v>
      </c>
      <c r="B61" s="6">
        <v>85</v>
      </c>
      <c r="C61" s="5">
        <f t="shared" si="5"/>
        <v>4.199604743083004E-2</v>
      </c>
      <c r="E61" s="98" t="s">
        <v>38</v>
      </c>
      <c r="F61" s="6">
        <v>2385</v>
      </c>
      <c r="G61" s="5">
        <f t="shared" si="6"/>
        <v>7.9920916828630784E-2</v>
      </c>
      <c r="H61" s="96"/>
      <c r="I61" s="96"/>
      <c r="J61" s="96"/>
      <c r="K61" s="96"/>
      <c r="L61" s="96"/>
      <c r="M61" s="96"/>
      <c r="N61" s="96"/>
      <c r="O61" s="96"/>
      <c r="P61" s="96"/>
      <c r="Q61" s="96"/>
      <c r="R61" s="96"/>
      <c r="S61" s="96"/>
      <c r="X61" s="96"/>
      <c r="Y61" s="96"/>
      <c r="Z61" s="96"/>
      <c r="AA61" s="96"/>
      <c r="AB61" s="96"/>
      <c r="AC61" s="96"/>
      <c r="AD61" s="96"/>
      <c r="AE61" s="96"/>
      <c r="AF61" s="96"/>
      <c r="AG61" s="96"/>
      <c r="AH61" s="96"/>
      <c r="AI61" s="96"/>
      <c r="AJ61" s="96"/>
      <c r="AK61" s="96"/>
    </row>
    <row r="62" spans="1:37" x14ac:dyDescent="0.25">
      <c r="A62" s="27" t="s">
        <v>19</v>
      </c>
      <c r="B62" s="6">
        <v>43</v>
      </c>
      <c r="C62" s="5">
        <f t="shared" si="5"/>
        <v>2.1245059288537548E-2</v>
      </c>
      <c r="E62" s="98" t="s">
        <v>39</v>
      </c>
      <c r="F62" s="6">
        <v>3121</v>
      </c>
      <c r="G62" s="5">
        <f t="shared" si="6"/>
        <v>0.10458414315394411</v>
      </c>
      <c r="H62" s="96"/>
      <c r="I62" s="96"/>
      <c r="J62" s="96"/>
      <c r="K62" s="96"/>
      <c r="L62" s="96"/>
      <c r="M62" s="96"/>
      <c r="N62" s="96"/>
      <c r="O62" s="96"/>
      <c r="P62" s="96"/>
      <c r="Q62" s="96"/>
      <c r="R62" s="96"/>
      <c r="S62" s="96"/>
      <c r="X62" s="96"/>
      <c r="Y62" s="96"/>
      <c r="Z62" s="96"/>
      <c r="AA62" s="96"/>
      <c r="AB62" s="96"/>
      <c r="AC62" s="96"/>
      <c r="AD62" s="96"/>
      <c r="AE62" s="96"/>
      <c r="AF62" s="96"/>
      <c r="AG62" s="96"/>
      <c r="AH62" s="96"/>
      <c r="AI62" s="96"/>
      <c r="AJ62" s="96"/>
      <c r="AK62" s="96"/>
    </row>
    <row r="63" spans="1:37" x14ac:dyDescent="0.25">
      <c r="A63" s="13" t="s">
        <v>142</v>
      </c>
      <c r="B63" s="14">
        <v>21</v>
      </c>
      <c r="C63" s="15">
        <f t="shared" si="5"/>
        <v>1.0375494071146246E-2</v>
      </c>
      <c r="E63" s="98" t="s">
        <v>40</v>
      </c>
      <c r="F63" s="6">
        <v>3439</v>
      </c>
      <c r="G63" s="5">
        <f t="shared" si="6"/>
        <v>0.11524026539776154</v>
      </c>
      <c r="H63" s="96"/>
      <c r="I63" s="96"/>
      <c r="J63" s="96"/>
      <c r="K63" s="96"/>
      <c r="L63" s="96"/>
      <c r="M63" s="96"/>
      <c r="N63" s="96"/>
      <c r="O63" s="96"/>
      <c r="P63" s="96"/>
      <c r="Q63" s="96"/>
      <c r="R63" s="96"/>
      <c r="S63" s="96"/>
      <c r="X63" s="96"/>
      <c r="Y63" s="96"/>
      <c r="Z63" s="96"/>
      <c r="AA63" s="96"/>
      <c r="AB63" s="96"/>
      <c r="AC63" s="96"/>
      <c r="AD63" s="96"/>
      <c r="AE63" s="96"/>
      <c r="AF63" s="96"/>
      <c r="AG63" s="96"/>
      <c r="AH63" s="96"/>
      <c r="AI63" s="96"/>
      <c r="AJ63" s="96"/>
      <c r="AK63" s="96"/>
    </row>
    <row r="64" spans="1:37" ht="15.75" thickBot="1" x14ac:dyDescent="0.3">
      <c r="A64" s="28" t="s">
        <v>5</v>
      </c>
      <c r="B64" s="3">
        <f>SUM(B58:B63)</f>
        <v>2024</v>
      </c>
      <c r="C64" s="2"/>
      <c r="E64" s="13" t="s">
        <v>8</v>
      </c>
      <c r="F64" s="14">
        <v>18045</v>
      </c>
      <c r="G64" s="15">
        <f t="shared" si="6"/>
        <v>0.60468467260907444</v>
      </c>
      <c r="H64" s="96"/>
      <c r="I64" s="96"/>
      <c r="J64" s="96"/>
      <c r="K64" s="96"/>
      <c r="L64" s="96"/>
      <c r="M64" s="96"/>
      <c r="N64" s="96"/>
      <c r="O64" s="96"/>
      <c r="P64" s="96"/>
      <c r="Q64" s="96"/>
      <c r="R64" s="96"/>
      <c r="S64" s="96"/>
      <c r="X64" s="96"/>
      <c r="Y64" s="96"/>
      <c r="Z64" s="96"/>
      <c r="AA64" s="96"/>
      <c r="AB64" s="96"/>
      <c r="AC64" s="96"/>
      <c r="AD64" s="96"/>
      <c r="AE64" s="96"/>
      <c r="AF64" s="96"/>
      <c r="AG64" s="96"/>
      <c r="AH64" s="96"/>
      <c r="AI64" s="96"/>
      <c r="AJ64" s="96"/>
      <c r="AK64" s="96"/>
    </row>
    <row r="65" spans="5:37" ht="15.75" thickBot="1" x14ac:dyDescent="0.3">
      <c r="E65" s="28" t="s">
        <v>5</v>
      </c>
      <c r="F65" s="3">
        <f>SUM(F59:F64)</f>
        <v>29842</v>
      </c>
      <c r="G65" s="2"/>
      <c r="X65" s="96"/>
      <c r="Y65" s="96"/>
      <c r="Z65" s="96"/>
      <c r="AA65" s="96"/>
      <c r="AB65" s="96"/>
      <c r="AC65" s="96"/>
      <c r="AD65" s="96"/>
      <c r="AE65" s="96"/>
      <c r="AF65" s="96"/>
      <c r="AG65" s="96"/>
      <c r="AH65" s="96"/>
      <c r="AI65" s="96"/>
      <c r="AJ65" s="96"/>
      <c r="AK65" s="96"/>
    </row>
    <row r="66" spans="5:37" x14ac:dyDescent="0.25">
      <c r="E66" s="122" t="s">
        <v>250</v>
      </c>
      <c r="X66" s="96"/>
      <c r="Y66" s="96"/>
      <c r="Z66" s="96"/>
      <c r="AA66" s="96"/>
      <c r="AB66" s="96"/>
      <c r="AC66" s="96"/>
      <c r="AD66" s="96"/>
      <c r="AE66" s="96"/>
      <c r="AF66" s="96"/>
      <c r="AG66" s="96"/>
      <c r="AH66" s="96"/>
      <c r="AI66" s="96"/>
      <c r="AJ66" s="96"/>
      <c r="AK66" s="96"/>
    </row>
    <row r="67" spans="5:37" ht="15.75" thickBot="1" x14ac:dyDescent="0.3">
      <c r="E67" s="135"/>
      <c r="F67" s="96"/>
      <c r="G67" s="96"/>
      <c r="X67" s="96"/>
      <c r="Y67" s="96"/>
      <c r="Z67" s="96"/>
      <c r="AA67" s="96"/>
      <c r="AB67" s="96"/>
      <c r="AC67" s="96"/>
      <c r="AD67" s="96"/>
      <c r="AE67" s="96"/>
      <c r="AF67" s="96"/>
      <c r="AG67" s="96"/>
      <c r="AH67" s="96"/>
      <c r="AI67" s="96"/>
      <c r="AJ67" s="96"/>
      <c r="AK67" s="96"/>
    </row>
    <row r="68" spans="5:37" ht="18" thickBot="1" x14ac:dyDescent="0.35">
      <c r="E68" s="223" t="s">
        <v>57</v>
      </c>
      <c r="F68" s="224"/>
      <c r="G68" s="225"/>
      <c r="X68" s="96"/>
      <c r="Y68" s="96"/>
      <c r="Z68" s="96"/>
      <c r="AA68" s="96"/>
      <c r="AB68" s="96"/>
      <c r="AC68" s="96"/>
      <c r="AD68" s="96"/>
      <c r="AE68" s="96"/>
      <c r="AF68" s="96"/>
      <c r="AG68" s="96"/>
      <c r="AH68" s="96"/>
      <c r="AI68" s="96"/>
      <c r="AJ68" s="96"/>
      <c r="AK68" s="96"/>
    </row>
    <row r="69" spans="5:37" x14ac:dyDescent="0.25">
      <c r="E69" s="12" t="s">
        <v>6</v>
      </c>
      <c r="F69" s="4" t="s">
        <v>7</v>
      </c>
      <c r="G69" s="11" t="s">
        <v>2</v>
      </c>
      <c r="X69" s="96"/>
      <c r="Y69" s="96"/>
      <c r="Z69" s="96"/>
      <c r="AA69" s="96"/>
      <c r="AB69" s="96"/>
      <c r="AC69" s="96"/>
      <c r="AD69" s="96"/>
      <c r="AE69" s="96"/>
      <c r="AF69" s="96"/>
      <c r="AG69" s="96"/>
      <c r="AH69" s="96"/>
      <c r="AI69" s="96"/>
      <c r="AJ69" s="96"/>
      <c r="AK69" s="96"/>
    </row>
    <row r="70" spans="5:37" x14ac:dyDescent="0.25">
      <c r="E70" s="27" t="s">
        <v>36</v>
      </c>
      <c r="F70" s="6">
        <v>310</v>
      </c>
      <c r="G70" s="5">
        <f t="shared" ref="G70:G75" si="7">F70/$F$76</f>
        <v>0.33261802575107297</v>
      </c>
      <c r="X70" s="96"/>
      <c r="Y70" s="96"/>
      <c r="Z70" s="96"/>
      <c r="AA70" s="96"/>
      <c r="AB70" s="96"/>
      <c r="AC70" s="96"/>
      <c r="AD70" s="96"/>
      <c r="AE70" s="96"/>
      <c r="AF70" s="96"/>
      <c r="AG70" s="96"/>
      <c r="AH70" s="96"/>
      <c r="AI70" s="96"/>
      <c r="AJ70" s="96"/>
      <c r="AK70" s="96"/>
    </row>
    <row r="71" spans="5:37" x14ac:dyDescent="0.25">
      <c r="E71" s="27" t="s">
        <v>37</v>
      </c>
      <c r="F71" s="6">
        <v>262</v>
      </c>
      <c r="G71" s="5">
        <f t="shared" si="7"/>
        <v>0.2811158798283262</v>
      </c>
      <c r="X71" s="96"/>
      <c r="Y71" s="96"/>
      <c r="Z71" s="96"/>
      <c r="AA71" s="96"/>
      <c r="AB71" s="96"/>
      <c r="AC71" s="96"/>
      <c r="AD71" s="96"/>
      <c r="AE71" s="96"/>
      <c r="AF71" s="96"/>
      <c r="AG71" s="96"/>
      <c r="AH71" s="96"/>
      <c r="AI71" s="96"/>
      <c r="AJ71" s="96"/>
      <c r="AK71" s="96"/>
    </row>
    <row r="72" spans="5:37" x14ac:dyDescent="0.25">
      <c r="E72" s="27" t="s">
        <v>38</v>
      </c>
      <c r="F72" s="6">
        <v>212</v>
      </c>
      <c r="G72" s="5">
        <f t="shared" si="7"/>
        <v>0.22746781115879827</v>
      </c>
      <c r="X72" s="96"/>
      <c r="Y72" s="96"/>
      <c r="Z72" s="96"/>
      <c r="AA72" s="96"/>
      <c r="AB72" s="96"/>
      <c r="AC72" s="96"/>
      <c r="AD72" s="96"/>
      <c r="AE72" s="96"/>
      <c r="AF72" s="96"/>
      <c r="AG72" s="96"/>
      <c r="AH72" s="96"/>
      <c r="AI72" s="96"/>
      <c r="AJ72" s="96"/>
      <c r="AK72" s="96"/>
    </row>
    <row r="73" spans="5:37" x14ac:dyDescent="0.25">
      <c r="E73" s="27" t="s">
        <v>39</v>
      </c>
      <c r="F73" s="6">
        <v>47</v>
      </c>
      <c r="G73" s="5">
        <f t="shared" si="7"/>
        <v>5.0429184549356222E-2</v>
      </c>
      <c r="X73" s="96"/>
      <c r="Y73" s="96"/>
      <c r="Z73" s="96"/>
      <c r="AA73" s="96"/>
      <c r="AB73" s="96"/>
      <c r="AC73" s="96"/>
      <c r="AD73" s="96"/>
      <c r="AE73" s="96"/>
      <c r="AF73" s="96"/>
      <c r="AG73" s="96"/>
      <c r="AH73" s="96"/>
      <c r="AI73" s="96"/>
      <c r="AJ73" s="96"/>
      <c r="AK73" s="96"/>
    </row>
    <row r="74" spans="5:37" ht="34.5" customHeight="1" x14ac:dyDescent="0.25">
      <c r="E74" s="27" t="s">
        <v>40</v>
      </c>
      <c r="F74" s="6">
        <v>44</v>
      </c>
      <c r="G74" s="5">
        <f t="shared" si="7"/>
        <v>4.7210300429184553E-2</v>
      </c>
      <c r="X74" s="96"/>
      <c r="Y74" s="96"/>
      <c r="Z74" s="96"/>
      <c r="AA74" s="96"/>
      <c r="AB74" s="96"/>
      <c r="AC74" s="96"/>
      <c r="AD74" s="96"/>
      <c r="AE74" s="96"/>
      <c r="AF74" s="96"/>
      <c r="AG74" s="96"/>
      <c r="AH74" s="96"/>
      <c r="AI74" s="96"/>
      <c r="AJ74" s="96"/>
      <c r="AK74" s="96"/>
    </row>
    <row r="75" spans="5:37" x14ac:dyDescent="0.25">
      <c r="E75" s="13" t="s">
        <v>8</v>
      </c>
      <c r="F75" s="14">
        <v>57</v>
      </c>
      <c r="G75" s="15">
        <f t="shared" si="7"/>
        <v>6.1158798283261803E-2</v>
      </c>
      <c r="X75" s="96"/>
      <c r="Y75" s="96"/>
      <c r="Z75" s="96"/>
      <c r="AA75" s="96"/>
      <c r="AB75" s="96"/>
      <c r="AC75" s="96"/>
      <c r="AD75" s="96"/>
      <c r="AE75" s="96"/>
      <c r="AF75" s="96"/>
      <c r="AG75" s="96"/>
      <c r="AH75" s="96"/>
      <c r="AI75" s="96"/>
      <c r="AJ75" s="96"/>
      <c r="AK75" s="96"/>
    </row>
    <row r="76" spans="5:37" ht="15.75" thickBot="1" x14ac:dyDescent="0.3">
      <c r="E76" s="28" t="s">
        <v>5</v>
      </c>
      <c r="F76" s="3">
        <f>SUM(F70:F75)</f>
        <v>932</v>
      </c>
      <c r="G76" s="2"/>
      <c r="X76" s="96"/>
      <c r="Y76" s="96"/>
      <c r="Z76" s="96"/>
      <c r="AA76" s="96"/>
      <c r="AB76" s="96"/>
      <c r="AC76" s="96"/>
      <c r="AD76" s="96"/>
      <c r="AE76" s="96"/>
      <c r="AF76" s="96"/>
      <c r="AG76" s="96"/>
      <c r="AH76" s="96"/>
      <c r="AI76" s="96"/>
      <c r="AJ76" s="96"/>
      <c r="AK76" s="96"/>
    </row>
    <row r="77" spans="5:37" ht="15.75" thickBot="1" x14ac:dyDescent="0.3">
      <c r="X77" s="96"/>
      <c r="Y77" s="96"/>
      <c r="Z77" s="96"/>
      <c r="AA77" s="96"/>
      <c r="AB77" s="96"/>
      <c r="AC77" s="96"/>
      <c r="AD77" s="96"/>
      <c r="AE77" s="96"/>
      <c r="AF77" s="96"/>
      <c r="AG77" s="96"/>
      <c r="AH77" s="96"/>
      <c r="AI77" s="96"/>
      <c r="AJ77" s="96"/>
      <c r="AK77" s="96"/>
    </row>
    <row r="78" spans="5:37" ht="18" thickBot="1" x14ac:dyDescent="0.35">
      <c r="E78" s="223" t="s">
        <v>59</v>
      </c>
      <c r="F78" s="224"/>
      <c r="G78" s="225"/>
    </row>
    <row r="79" spans="5:37" x14ac:dyDescent="0.25">
      <c r="E79" s="12" t="s">
        <v>6</v>
      </c>
      <c r="F79" s="4" t="s">
        <v>7</v>
      </c>
      <c r="G79" s="11" t="s">
        <v>2</v>
      </c>
    </row>
    <row r="80" spans="5:37" x14ac:dyDescent="0.25">
      <c r="E80" s="27" t="s">
        <v>36</v>
      </c>
      <c r="F80" s="6">
        <f>F70</f>
        <v>310</v>
      </c>
      <c r="G80" s="5">
        <f>F80/$F$82</f>
        <v>0.54195804195804198</v>
      </c>
    </row>
    <row r="81" spans="5:11" x14ac:dyDescent="0.25">
      <c r="E81" s="13" t="s">
        <v>37</v>
      </c>
      <c r="F81" s="14">
        <f>F71</f>
        <v>262</v>
      </c>
      <c r="G81" s="15">
        <f>F81/$F$82</f>
        <v>0.45804195804195802</v>
      </c>
    </row>
    <row r="82" spans="5:11" ht="15.75" thickBot="1" x14ac:dyDescent="0.3">
      <c r="E82" s="28" t="s">
        <v>5</v>
      </c>
      <c r="F82" s="3">
        <f>SUM(F80:F81)</f>
        <v>572</v>
      </c>
      <c r="G82" s="2"/>
    </row>
    <row r="83" spans="5:11" x14ac:dyDescent="0.25">
      <c r="E83" s="96" t="s">
        <v>263</v>
      </c>
      <c r="I83" s="96"/>
      <c r="J83" s="96"/>
      <c r="K83" s="96"/>
    </row>
    <row r="96" spans="5:11" s="96" customFormat="1" x14ac:dyDescent="0.25"/>
    <row r="98" ht="36" customHeight="1" x14ac:dyDescent="0.25"/>
    <row r="125" spans="1:7" s="96" customFormat="1" ht="15.75" thickBot="1" x14ac:dyDescent="0.3">
      <c r="E125" s="25"/>
      <c r="F125" s="25"/>
      <c r="G125" s="25"/>
    </row>
    <row r="126" spans="1:7" ht="18" thickBot="1" x14ac:dyDescent="0.35">
      <c r="A126" s="223" t="s">
        <v>60</v>
      </c>
      <c r="B126" s="224"/>
      <c r="C126" s="225"/>
    </row>
    <row r="127" spans="1:7" x14ac:dyDescent="0.25">
      <c r="A127" s="12" t="s">
        <v>12</v>
      </c>
      <c r="B127" s="4" t="s">
        <v>1</v>
      </c>
      <c r="C127" s="11" t="s">
        <v>2</v>
      </c>
    </row>
    <row r="128" spans="1:7" x14ac:dyDescent="0.25">
      <c r="A128" s="27" t="s">
        <v>14</v>
      </c>
      <c r="B128" s="6">
        <v>468</v>
      </c>
      <c r="C128" s="5">
        <f t="shared" ref="C128:C136" si="8">B128/$B$137</f>
        <v>0.50214592274678116</v>
      </c>
    </row>
    <row r="129" spans="1:5" x14ac:dyDescent="0.25">
      <c r="A129" s="27" t="s">
        <v>13</v>
      </c>
      <c r="B129" s="6">
        <v>230</v>
      </c>
      <c r="C129" s="5">
        <f t="shared" si="8"/>
        <v>0.24678111587982832</v>
      </c>
    </row>
    <row r="130" spans="1:5" x14ac:dyDescent="0.25">
      <c r="A130" s="27" t="s">
        <v>23</v>
      </c>
      <c r="B130" s="6">
        <v>66</v>
      </c>
      <c r="C130" s="5">
        <f t="shared" si="8"/>
        <v>7.0815450643776826E-2</v>
      </c>
    </row>
    <row r="131" spans="1:5" x14ac:dyDescent="0.25">
      <c r="A131" s="27" t="s">
        <v>18</v>
      </c>
      <c r="B131" s="6">
        <v>57</v>
      </c>
      <c r="C131" s="5">
        <f t="shared" si="8"/>
        <v>6.1158798283261803E-2</v>
      </c>
    </row>
    <row r="132" spans="1:5" x14ac:dyDescent="0.25">
      <c r="A132" s="27" t="s">
        <v>15</v>
      </c>
      <c r="B132" s="6">
        <v>34</v>
      </c>
      <c r="C132" s="5">
        <f t="shared" si="8"/>
        <v>3.6480686695278972E-2</v>
      </c>
    </row>
    <row r="133" spans="1:5" x14ac:dyDescent="0.25">
      <c r="A133" s="27" t="s">
        <v>21</v>
      </c>
      <c r="B133" s="6">
        <v>26</v>
      </c>
      <c r="C133" s="5">
        <f t="shared" si="8"/>
        <v>2.7896995708154508E-2</v>
      </c>
    </row>
    <row r="134" spans="1:5" x14ac:dyDescent="0.25">
      <c r="A134" s="27" t="s">
        <v>113</v>
      </c>
      <c r="B134" s="6">
        <v>19</v>
      </c>
      <c r="C134" s="5">
        <f t="shared" si="8"/>
        <v>2.03862660944206E-2</v>
      </c>
    </row>
    <row r="135" spans="1:5" x14ac:dyDescent="0.25">
      <c r="A135" s="27" t="s">
        <v>24</v>
      </c>
      <c r="B135" s="6">
        <v>16</v>
      </c>
      <c r="C135" s="5">
        <f t="shared" si="8"/>
        <v>1.7167381974248927E-2</v>
      </c>
    </row>
    <row r="136" spans="1:5" x14ac:dyDescent="0.25">
      <c r="A136" s="13" t="s">
        <v>112</v>
      </c>
      <c r="B136" s="14">
        <v>16</v>
      </c>
      <c r="C136" s="15">
        <f t="shared" si="8"/>
        <v>1.7167381974248927E-2</v>
      </c>
    </row>
    <row r="137" spans="1:5" ht="15.75" thickBot="1" x14ac:dyDescent="0.3">
      <c r="A137" s="28" t="s">
        <v>5</v>
      </c>
      <c r="B137" s="3">
        <f>SUM(B128:B136)</f>
        <v>932</v>
      </c>
      <c r="C137" s="2"/>
      <c r="E137" s="96"/>
    </row>
    <row r="138" spans="1:5" x14ac:dyDescent="0.25">
      <c r="A138" s="123" t="s">
        <v>251</v>
      </c>
      <c r="B138" s="96"/>
      <c r="C138" s="96"/>
      <c r="D138" s="96"/>
    </row>
    <row r="139" spans="1:5" ht="15.75" thickBot="1" x14ac:dyDescent="0.3"/>
    <row r="140" spans="1:5" ht="18" thickBot="1" x14ac:dyDescent="0.35">
      <c r="A140" s="223" t="s">
        <v>61</v>
      </c>
      <c r="B140" s="224"/>
      <c r="C140" s="225"/>
    </row>
    <row r="141" spans="1:5" x14ac:dyDescent="0.25">
      <c r="A141" s="12" t="s">
        <v>12</v>
      </c>
      <c r="B141" s="4" t="s">
        <v>1</v>
      </c>
      <c r="C141" s="11" t="s">
        <v>2</v>
      </c>
    </row>
    <row r="142" spans="1:5" x14ac:dyDescent="0.25">
      <c r="A142" s="27" t="s">
        <v>14</v>
      </c>
      <c r="B142" s="6">
        <v>414</v>
      </c>
      <c r="C142" s="5">
        <f>B142/$B$146</f>
        <v>0.72377622377622375</v>
      </c>
    </row>
    <row r="143" spans="1:5" x14ac:dyDescent="0.25">
      <c r="A143" s="27" t="s">
        <v>13</v>
      </c>
      <c r="B143" s="6">
        <v>74</v>
      </c>
      <c r="C143" s="5">
        <f>B143/$B$146</f>
        <v>0.12937062937062938</v>
      </c>
    </row>
    <row r="144" spans="1:5" x14ac:dyDescent="0.25">
      <c r="A144" s="27" t="s">
        <v>23</v>
      </c>
      <c r="B144" s="6">
        <v>66</v>
      </c>
      <c r="C144" s="5">
        <f>B144/$B$146</f>
        <v>0.11538461538461539</v>
      </c>
    </row>
    <row r="145" spans="1:8" x14ac:dyDescent="0.25">
      <c r="A145" s="13" t="s">
        <v>18</v>
      </c>
      <c r="B145" s="14">
        <v>18</v>
      </c>
      <c r="C145" s="15">
        <f>B145/$B$146</f>
        <v>3.1468531468531472E-2</v>
      </c>
    </row>
    <row r="146" spans="1:8" ht="15.75" thickBot="1" x14ac:dyDescent="0.3">
      <c r="A146" s="28" t="s">
        <v>5</v>
      </c>
      <c r="B146" s="3">
        <f>SUM(B142:B145)</f>
        <v>572</v>
      </c>
      <c r="C146" s="2"/>
      <c r="E146" s="96"/>
      <c r="F146" s="96"/>
      <c r="G146" s="96"/>
    </row>
    <row r="147" spans="1:8" x14ac:dyDescent="0.25">
      <c r="A147" s="96"/>
      <c r="B147" s="96"/>
      <c r="C147" s="96"/>
      <c r="D147" s="96"/>
      <c r="E147" s="96"/>
      <c r="F147" s="96"/>
      <c r="G147" s="96"/>
      <c r="H147" s="96"/>
    </row>
    <row r="148" spans="1:8" x14ac:dyDescent="0.25">
      <c r="A148" s="96" t="s">
        <v>252</v>
      </c>
      <c r="B148" s="96"/>
      <c r="C148" s="96"/>
      <c r="D148" s="96"/>
      <c r="E148" s="96"/>
      <c r="F148" s="96"/>
      <c r="G148" s="96"/>
      <c r="H148" s="96"/>
    </row>
    <row r="149" spans="1:8" x14ac:dyDescent="0.25">
      <c r="A149" s="96"/>
      <c r="B149" s="96"/>
      <c r="C149" s="96"/>
      <c r="D149" s="96"/>
      <c r="H149" s="96"/>
    </row>
  </sheetData>
  <mergeCells count="17">
    <mergeCell ref="A1:F1"/>
    <mergeCell ref="A5:C5"/>
    <mergeCell ref="I5:J5"/>
    <mergeCell ref="A12:C12"/>
    <mergeCell ref="A24:C24"/>
    <mergeCell ref="E12:G12"/>
    <mergeCell ref="E18:G18"/>
    <mergeCell ref="A35:C35"/>
    <mergeCell ref="A140:C140"/>
    <mergeCell ref="A41:C41"/>
    <mergeCell ref="A56:C56"/>
    <mergeCell ref="E25:G25"/>
    <mergeCell ref="E36:G36"/>
    <mergeCell ref="E68:G68"/>
    <mergeCell ref="E78:G78"/>
    <mergeCell ref="A126:C126"/>
    <mergeCell ref="E50:G5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0"/>
  <sheetViews>
    <sheetView topLeftCell="A10" zoomScale="125" zoomScaleNormal="125" zoomScalePageLayoutView="125" workbookViewId="0">
      <selection activeCell="A56" sqref="A56:C69"/>
    </sheetView>
  </sheetViews>
  <sheetFormatPr defaultColWidth="9.140625" defaultRowHeight="15" x14ac:dyDescent="0.25"/>
  <cols>
    <col min="1" max="1" width="26.7109375" style="30" customWidth="1"/>
    <col min="2" max="2" width="10.7109375" style="30" bestFit="1" customWidth="1"/>
    <col min="3" max="3" width="7.7109375" style="30" customWidth="1"/>
    <col min="4" max="4" width="9.140625" style="30"/>
    <col min="5" max="5" width="19.140625" style="30" customWidth="1"/>
    <col min="6" max="6" width="33.7109375" style="30" bestFit="1" customWidth="1"/>
    <col min="7" max="7" width="18.42578125" style="30" bestFit="1" customWidth="1"/>
    <col min="8" max="8" width="15.28515625" style="30" customWidth="1"/>
    <col min="9" max="11" width="9.140625" style="30"/>
    <col min="12" max="12" width="24.42578125" style="30" bestFit="1" customWidth="1"/>
    <col min="13" max="16384" width="9.140625" style="30"/>
  </cols>
  <sheetData>
    <row r="1" spans="1:13" ht="21" x14ac:dyDescent="0.35">
      <c r="A1" s="226" t="s">
        <v>114</v>
      </c>
      <c r="B1" s="226"/>
      <c r="C1" s="226"/>
      <c r="D1" s="226"/>
      <c r="E1" s="226"/>
      <c r="F1" s="226"/>
      <c r="G1" s="226"/>
    </row>
    <row r="2" spans="1:13" s="96" customFormat="1" ht="21" x14ac:dyDescent="0.35">
      <c r="A2" s="117" t="s">
        <v>245</v>
      </c>
      <c r="B2" s="140"/>
      <c r="C2" s="140"/>
      <c r="D2" s="138"/>
      <c r="G2" s="134"/>
    </row>
    <row r="3" spans="1:13" s="96" customFormat="1" ht="21" x14ac:dyDescent="0.35">
      <c r="A3" s="96" t="s">
        <v>246</v>
      </c>
      <c r="B3" s="140"/>
      <c r="C3" s="140"/>
      <c r="D3" s="138"/>
      <c r="G3" s="134"/>
    </row>
    <row r="4" spans="1:13" ht="15.75" thickBot="1" x14ac:dyDescent="0.3"/>
    <row r="5" spans="1:13" ht="18" thickBot="1" x14ac:dyDescent="0.35">
      <c r="A5" s="227" t="s">
        <v>34</v>
      </c>
      <c r="B5" s="228"/>
      <c r="C5" s="229"/>
      <c r="L5" s="227" t="s">
        <v>62</v>
      </c>
      <c r="M5" s="229"/>
    </row>
    <row r="6" spans="1:13" x14ac:dyDescent="0.25">
      <c r="A6" s="12" t="s">
        <v>0</v>
      </c>
      <c r="B6" s="4" t="s">
        <v>1</v>
      </c>
      <c r="C6" s="11" t="s">
        <v>2</v>
      </c>
      <c r="L6" s="17" t="s">
        <v>72</v>
      </c>
      <c r="M6" s="34"/>
    </row>
    <row r="7" spans="1:13" x14ac:dyDescent="0.25">
      <c r="A7" s="32" t="s">
        <v>3</v>
      </c>
      <c r="B7" s="6">
        <v>85787</v>
      </c>
      <c r="C7" s="5">
        <f>B7/$B$9</f>
        <v>0.87811943415153437</v>
      </c>
      <c r="L7" s="32" t="s">
        <v>115</v>
      </c>
      <c r="M7" s="34"/>
    </row>
    <row r="8" spans="1:13" x14ac:dyDescent="0.25">
      <c r="A8" s="13" t="s">
        <v>4</v>
      </c>
      <c r="B8" s="14">
        <v>11907</v>
      </c>
      <c r="C8" s="15">
        <f>B8/$B$9</f>
        <v>0.12188056584846561</v>
      </c>
      <c r="L8" s="32" t="s">
        <v>116</v>
      </c>
      <c r="M8" s="34"/>
    </row>
    <row r="9" spans="1:13" ht="15.75" thickBot="1" x14ac:dyDescent="0.3">
      <c r="A9" s="33" t="s">
        <v>5</v>
      </c>
      <c r="B9" s="3">
        <f>SUM(B7:B8)</f>
        <v>97694</v>
      </c>
      <c r="C9" s="2"/>
      <c r="L9" s="32" t="s">
        <v>117</v>
      </c>
      <c r="M9" s="34"/>
    </row>
    <row r="10" spans="1:13" x14ac:dyDescent="0.25">
      <c r="A10" s="96" t="s">
        <v>266</v>
      </c>
      <c r="B10" s="137"/>
      <c r="C10" s="137"/>
      <c r="D10" s="96"/>
      <c r="L10" s="32" t="s">
        <v>118</v>
      </c>
      <c r="M10" s="34"/>
    </row>
    <row r="11" spans="1:13" ht="15.75" thickBot="1" x14ac:dyDescent="0.3">
      <c r="L11" s="32" t="s">
        <v>119</v>
      </c>
      <c r="M11" s="34"/>
    </row>
    <row r="12" spans="1:13" ht="18" thickBot="1" x14ac:dyDescent="0.35">
      <c r="A12" s="227" t="s">
        <v>35</v>
      </c>
      <c r="B12" s="228"/>
      <c r="C12" s="229"/>
      <c r="E12" s="152" t="s">
        <v>262</v>
      </c>
      <c r="F12" s="153"/>
      <c r="G12" s="154"/>
      <c r="L12" s="32"/>
      <c r="M12" s="34"/>
    </row>
    <row r="13" spans="1:13" ht="15" customHeight="1" x14ac:dyDescent="0.25">
      <c r="A13" s="12" t="s">
        <v>6</v>
      </c>
      <c r="B13" s="4" t="s">
        <v>7</v>
      </c>
      <c r="C13" s="11" t="s">
        <v>2</v>
      </c>
      <c r="E13" s="12" t="s">
        <v>0</v>
      </c>
      <c r="F13" s="4" t="s">
        <v>1</v>
      </c>
      <c r="G13" s="11" t="s">
        <v>2</v>
      </c>
      <c r="L13" s="32"/>
      <c r="M13" s="34"/>
    </row>
    <row r="14" spans="1:13" ht="15" customHeight="1" x14ac:dyDescent="0.25">
      <c r="A14" s="32" t="s">
        <v>36</v>
      </c>
      <c r="B14" s="6">
        <v>6557</v>
      </c>
      <c r="C14" s="5">
        <f>B14/$B$21</f>
        <v>6.7117734968370632E-2</v>
      </c>
      <c r="E14" s="98" t="s">
        <v>3</v>
      </c>
      <c r="F14" s="6">
        <v>4854</v>
      </c>
      <c r="G14" s="5">
        <v>0.74</v>
      </c>
      <c r="L14" s="32"/>
      <c r="M14" s="34"/>
    </row>
    <row r="15" spans="1:13" ht="15" customHeight="1" x14ac:dyDescent="0.25">
      <c r="A15" s="32" t="s">
        <v>37</v>
      </c>
      <c r="B15" s="6">
        <v>9934</v>
      </c>
      <c r="C15" s="5">
        <f t="shared" ref="C15:C20" si="0">B15/$B$21</f>
        <v>0.10168485270333899</v>
      </c>
      <c r="E15" s="13" t="s">
        <v>4</v>
      </c>
      <c r="F15" s="14">
        <v>1703</v>
      </c>
      <c r="G15" s="15">
        <v>0.26</v>
      </c>
      <c r="L15" s="32"/>
      <c r="M15" s="34"/>
    </row>
    <row r="16" spans="1:13" ht="15.75" customHeight="1" thickBot="1" x14ac:dyDescent="0.3">
      <c r="A16" s="32" t="s">
        <v>38</v>
      </c>
      <c r="B16" s="6">
        <v>10304</v>
      </c>
      <c r="C16" s="5">
        <f t="shared" si="0"/>
        <v>0.10547218867074744</v>
      </c>
      <c r="E16" s="99" t="s">
        <v>5</v>
      </c>
      <c r="F16" s="3">
        <v>6557</v>
      </c>
      <c r="G16" s="115"/>
      <c r="L16" s="32"/>
      <c r="M16" s="34"/>
    </row>
    <row r="17" spans="1:37" ht="15.75" thickBot="1" x14ac:dyDescent="0.3">
      <c r="A17" s="32" t="s">
        <v>39</v>
      </c>
      <c r="B17" s="6">
        <v>12121</v>
      </c>
      <c r="C17" s="5">
        <f t="shared" si="0"/>
        <v>0.12407107908366942</v>
      </c>
      <c r="F17" s="96"/>
      <c r="G17" s="96"/>
      <c r="H17" s="96"/>
      <c r="L17" s="32"/>
      <c r="M17" s="34"/>
    </row>
    <row r="18" spans="1:37" ht="18" thickBot="1" x14ac:dyDescent="0.35">
      <c r="A18" s="32" t="s">
        <v>40</v>
      </c>
      <c r="B18" s="6">
        <v>10187</v>
      </c>
      <c r="C18" s="5">
        <f t="shared" si="0"/>
        <v>0.10427457162159395</v>
      </c>
      <c r="E18" s="158" t="s">
        <v>260</v>
      </c>
      <c r="F18" s="158"/>
      <c r="G18" s="151"/>
      <c r="L18" s="32"/>
      <c r="M18" s="34"/>
    </row>
    <row r="19" spans="1:37" ht="15" customHeight="1" x14ac:dyDescent="0.25">
      <c r="A19" s="32" t="s">
        <v>8</v>
      </c>
      <c r="B19" s="6">
        <v>44542</v>
      </c>
      <c r="C19" s="5">
        <f t="shared" si="0"/>
        <v>0.45593383421704509</v>
      </c>
      <c r="E19" s="12" t="s">
        <v>0</v>
      </c>
      <c r="F19" s="4" t="s">
        <v>1</v>
      </c>
      <c r="G19" s="11" t="s">
        <v>2</v>
      </c>
      <c r="L19" s="32"/>
      <c r="M19" s="34"/>
    </row>
    <row r="20" spans="1:37" ht="15" customHeight="1" x14ac:dyDescent="0.25">
      <c r="A20" s="13" t="s">
        <v>9</v>
      </c>
      <c r="B20" s="14">
        <v>4049</v>
      </c>
      <c r="C20" s="15">
        <f t="shared" si="0"/>
        <v>4.1445738735234508E-2</v>
      </c>
      <c r="E20" s="98" t="s">
        <v>3</v>
      </c>
      <c r="F20" s="6">
        <v>6718</v>
      </c>
      <c r="G20" s="5">
        <v>0.67600000000000005</v>
      </c>
      <c r="L20" s="32"/>
      <c r="M20" s="34"/>
    </row>
    <row r="21" spans="1:37" ht="15.75" customHeight="1" thickBot="1" x14ac:dyDescent="0.3">
      <c r="A21" s="33" t="s">
        <v>5</v>
      </c>
      <c r="B21" s="3">
        <f>SUM(B14:B20)</f>
        <v>97694</v>
      </c>
      <c r="C21" s="2"/>
      <c r="E21" s="13" t="s">
        <v>4</v>
      </c>
      <c r="F21" s="14">
        <v>3216</v>
      </c>
      <c r="G21" s="15">
        <v>0.32400000000000001</v>
      </c>
      <c r="L21" s="32"/>
      <c r="M21" s="34"/>
    </row>
    <row r="22" spans="1:37" ht="15.75" customHeight="1" thickBot="1" x14ac:dyDescent="0.3">
      <c r="A22" s="96" t="s">
        <v>266</v>
      </c>
      <c r="B22" s="96"/>
      <c r="C22" s="96"/>
      <c r="D22" s="96"/>
      <c r="E22" s="99" t="s">
        <v>5</v>
      </c>
      <c r="F22" s="3">
        <v>9934</v>
      </c>
      <c r="G22" s="2"/>
      <c r="L22" s="32"/>
      <c r="M22" s="34"/>
    </row>
    <row r="23" spans="1:37" ht="15.75" thickBot="1" x14ac:dyDescent="0.3">
      <c r="L23" s="32"/>
      <c r="M23" s="34"/>
    </row>
    <row r="24" spans="1:37" ht="18" thickBot="1" x14ac:dyDescent="0.35">
      <c r="A24" s="227" t="s">
        <v>10</v>
      </c>
      <c r="B24" s="228"/>
      <c r="C24" s="229"/>
      <c r="L24" s="32"/>
      <c r="M24" s="34"/>
    </row>
    <row r="25" spans="1:37" ht="18" thickBot="1" x14ac:dyDescent="0.35">
      <c r="A25" s="12" t="s">
        <v>6</v>
      </c>
      <c r="B25" s="4" t="s">
        <v>7</v>
      </c>
      <c r="C25" s="11" t="s">
        <v>2</v>
      </c>
      <c r="E25" s="227" t="s">
        <v>44</v>
      </c>
      <c r="F25" s="228"/>
      <c r="G25" s="229"/>
      <c r="L25" s="32"/>
      <c r="M25" s="34"/>
    </row>
    <row r="26" spans="1:37" x14ac:dyDescent="0.25">
      <c r="A26" s="32" t="s">
        <v>36</v>
      </c>
      <c r="B26" s="6">
        <v>1703</v>
      </c>
      <c r="C26" s="5">
        <f>B26/$B$33</f>
        <v>0.14302511127907952</v>
      </c>
      <c r="E26" s="12" t="s">
        <v>45</v>
      </c>
      <c r="F26" s="4" t="s">
        <v>7</v>
      </c>
      <c r="G26" s="11" t="s">
        <v>2</v>
      </c>
      <c r="L26" s="32"/>
      <c r="M26" s="34"/>
    </row>
    <row r="27" spans="1:37" x14ac:dyDescent="0.25">
      <c r="A27" s="32" t="s">
        <v>37</v>
      </c>
      <c r="B27" s="6">
        <v>3216</v>
      </c>
      <c r="C27" s="5">
        <f t="shared" ref="C27:C32" si="1">B27/$B$33</f>
        <v>0.27009322247417483</v>
      </c>
      <c r="E27" s="32" t="s">
        <v>46</v>
      </c>
      <c r="F27" s="6">
        <v>576</v>
      </c>
      <c r="G27" s="5">
        <f t="shared" ref="G27:G33" si="2">F27/$F$34</f>
        <v>4.8374905517762662E-2</v>
      </c>
      <c r="L27" s="32"/>
      <c r="M27" s="34"/>
    </row>
    <row r="28" spans="1:37" x14ac:dyDescent="0.25">
      <c r="A28" s="32" t="s">
        <v>38</v>
      </c>
      <c r="B28" s="6">
        <v>1850</v>
      </c>
      <c r="C28" s="5">
        <f t="shared" si="1"/>
        <v>0.15537079029142523</v>
      </c>
      <c r="E28" s="32" t="s">
        <v>47</v>
      </c>
      <c r="F28" s="6">
        <v>849</v>
      </c>
      <c r="G28" s="5">
        <f t="shared" si="2"/>
        <v>7.1302595112118922E-2</v>
      </c>
      <c r="L28" s="32"/>
      <c r="M28" s="34"/>
    </row>
    <row r="29" spans="1:37" x14ac:dyDescent="0.25">
      <c r="A29" s="32" t="s">
        <v>39</v>
      </c>
      <c r="B29" s="6">
        <v>2051</v>
      </c>
      <c r="C29" s="5">
        <f t="shared" si="1"/>
        <v>0.17225161669606115</v>
      </c>
      <c r="E29" s="32" t="s">
        <v>48</v>
      </c>
      <c r="F29" s="6">
        <v>2448</v>
      </c>
      <c r="G29" s="5">
        <f t="shared" si="2"/>
        <v>0.20559334845049132</v>
      </c>
      <c r="L29" s="32"/>
      <c r="M29" s="34"/>
    </row>
    <row r="30" spans="1:37" x14ac:dyDescent="0.25">
      <c r="A30" s="32" t="s">
        <v>40</v>
      </c>
      <c r="B30" s="6">
        <v>705</v>
      </c>
      <c r="C30" s="5">
        <f t="shared" si="1"/>
        <v>5.9208868732678256E-2</v>
      </c>
      <c r="E30" s="32" t="s">
        <v>49</v>
      </c>
      <c r="F30" s="6">
        <v>3223</v>
      </c>
      <c r="G30" s="5">
        <f t="shared" si="2"/>
        <v>0.27068111195095323</v>
      </c>
      <c r="L30" s="32"/>
      <c r="M30" s="34"/>
    </row>
    <row r="31" spans="1:37" ht="15.75" thickBot="1" x14ac:dyDescent="0.3">
      <c r="A31" s="32" t="s">
        <v>8</v>
      </c>
      <c r="B31" s="6">
        <v>2233</v>
      </c>
      <c r="C31" s="5">
        <f t="shared" si="1"/>
        <v>0.18753674309229865</v>
      </c>
      <c r="E31" s="32" t="s">
        <v>50</v>
      </c>
      <c r="F31" s="6">
        <v>2125</v>
      </c>
      <c r="G31" s="5">
        <f t="shared" si="2"/>
        <v>0.17846644830771816</v>
      </c>
      <c r="L31" s="33"/>
      <c r="M31" s="2"/>
    </row>
    <row r="32" spans="1:37" x14ac:dyDescent="0.25">
      <c r="A32" s="13" t="s">
        <v>9</v>
      </c>
      <c r="B32" s="14">
        <v>149</v>
      </c>
      <c r="C32" s="15">
        <f t="shared" si="1"/>
        <v>1.2513647434282354E-2</v>
      </c>
      <c r="E32" s="32" t="s">
        <v>51</v>
      </c>
      <c r="F32" s="6">
        <v>1303</v>
      </c>
      <c r="G32" s="5">
        <f t="shared" si="2"/>
        <v>0.10943142689174436</v>
      </c>
      <c r="I32" s="96"/>
      <c r="J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row>
    <row r="33" spans="1:37" ht="15.75" thickBot="1" x14ac:dyDescent="0.3">
      <c r="A33" s="33" t="s">
        <v>5</v>
      </c>
      <c r="B33" s="3">
        <f>SUM(B26:B32)</f>
        <v>11907</v>
      </c>
      <c r="C33" s="2"/>
      <c r="E33" s="13" t="s">
        <v>52</v>
      </c>
      <c r="F33" s="14">
        <v>1383</v>
      </c>
      <c r="G33" s="15">
        <f t="shared" si="2"/>
        <v>0.11615016376921139</v>
      </c>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row>
    <row r="34" spans="1:37" ht="15.75" thickBot="1" x14ac:dyDescent="0.3">
      <c r="E34" s="33" t="s">
        <v>5</v>
      </c>
      <c r="F34" s="3">
        <f>SUM(F27:F33)</f>
        <v>11907</v>
      </c>
      <c r="G34" s="2"/>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row>
    <row r="35" spans="1:37" ht="33.75" customHeight="1" thickBot="1" x14ac:dyDescent="0.35">
      <c r="A35" s="223" t="s">
        <v>41</v>
      </c>
      <c r="B35" s="224"/>
      <c r="C35" s="225"/>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row>
    <row r="36" spans="1:37" ht="18" thickBot="1" x14ac:dyDescent="0.35">
      <c r="A36" s="12" t="s">
        <v>6</v>
      </c>
      <c r="B36" s="4" t="s">
        <v>7</v>
      </c>
      <c r="C36" s="11" t="s">
        <v>2</v>
      </c>
      <c r="E36" s="223" t="s">
        <v>53</v>
      </c>
      <c r="F36" s="224"/>
      <c r="G36" s="225"/>
      <c r="Q36" s="96"/>
      <c r="R36" s="96"/>
      <c r="S36" s="96"/>
      <c r="T36" s="96"/>
      <c r="U36" s="96"/>
      <c r="V36" s="96"/>
      <c r="W36" s="96"/>
      <c r="X36" s="96"/>
      <c r="Y36" s="96"/>
      <c r="Z36" s="96"/>
      <c r="AA36" s="96"/>
      <c r="AB36" s="96"/>
      <c r="AC36" s="96"/>
      <c r="AD36" s="96"/>
      <c r="AE36" s="96"/>
      <c r="AF36" s="96"/>
      <c r="AG36" s="96"/>
      <c r="AH36" s="96"/>
      <c r="AI36" s="96"/>
      <c r="AJ36" s="96"/>
      <c r="AK36" s="96"/>
    </row>
    <row r="37" spans="1:37" x14ac:dyDescent="0.25">
      <c r="A37" s="32" t="s">
        <v>36</v>
      </c>
      <c r="B37" s="6">
        <f>B26</f>
        <v>1703</v>
      </c>
      <c r="C37" s="5">
        <f>B37/$B$39</f>
        <v>0.34620857897946739</v>
      </c>
      <c r="E37" s="12" t="s">
        <v>45</v>
      </c>
      <c r="F37" s="4" t="s">
        <v>7</v>
      </c>
      <c r="G37" s="11" t="s">
        <v>2</v>
      </c>
      <c r="Q37" s="96"/>
      <c r="R37" s="96"/>
      <c r="S37" s="96"/>
      <c r="T37" s="96"/>
      <c r="U37" s="96"/>
      <c r="V37" s="96"/>
      <c r="W37" s="96"/>
      <c r="X37" s="96"/>
      <c r="Y37" s="96"/>
      <c r="Z37" s="96"/>
      <c r="AA37" s="96"/>
      <c r="AB37" s="96"/>
      <c r="AC37" s="96"/>
      <c r="AD37" s="96"/>
      <c r="AE37" s="96"/>
      <c r="AF37" s="96"/>
      <c r="AG37" s="96"/>
      <c r="AH37" s="96"/>
      <c r="AI37" s="96"/>
      <c r="AJ37" s="96"/>
      <c r="AK37" s="96"/>
    </row>
    <row r="38" spans="1:37" x14ac:dyDescent="0.25">
      <c r="A38" s="13" t="s">
        <v>37</v>
      </c>
      <c r="B38" s="14">
        <f>B27</f>
        <v>3216</v>
      </c>
      <c r="C38" s="15">
        <f>B38/$B$39</f>
        <v>0.65379142102053267</v>
      </c>
      <c r="E38" s="32" t="s">
        <v>46</v>
      </c>
      <c r="F38" s="6">
        <v>370</v>
      </c>
      <c r="G38" s="5">
        <f t="shared" ref="G38:G44" si="3">F38/$F$45</f>
        <v>7.5218540353730434E-2</v>
      </c>
      <c r="Q38" s="96"/>
      <c r="R38" s="96"/>
      <c r="S38" s="96"/>
      <c r="T38" s="96"/>
      <c r="U38" s="96"/>
      <c r="V38" s="96"/>
      <c r="W38" s="96"/>
      <c r="X38" s="96"/>
      <c r="Y38" s="96"/>
      <c r="Z38" s="96"/>
      <c r="AA38" s="96"/>
      <c r="AB38" s="96"/>
      <c r="AC38" s="96"/>
      <c r="AD38" s="96"/>
      <c r="AE38" s="96"/>
      <c r="AF38" s="96"/>
      <c r="AG38" s="96"/>
      <c r="AH38" s="96"/>
      <c r="AI38" s="96"/>
      <c r="AJ38" s="96"/>
      <c r="AK38" s="96"/>
    </row>
    <row r="39" spans="1:37" ht="15.75" thickBot="1" x14ac:dyDescent="0.3">
      <c r="A39" s="33" t="s">
        <v>5</v>
      </c>
      <c r="B39" s="3">
        <f>SUM(B37:B38)</f>
        <v>4919</v>
      </c>
      <c r="C39" s="2"/>
      <c r="E39" s="32" t="s">
        <v>47</v>
      </c>
      <c r="F39" s="6">
        <v>533</v>
      </c>
      <c r="G39" s="5">
        <f t="shared" si="3"/>
        <v>0.1083553567798333</v>
      </c>
      <c r="Q39" s="96"/>
      <c r="R39" s="96"/>
      <c r="S39" s="96"/>
      <c r="T39" s="96"/>
      <c r="U39" s="96"/>
      <c r="V39" s="96"/>
      <c r="W39" s="96"/>
      <c r="X39" s="96"/>
      <c r="Y39" s="96"/>
      <c r="Z39" s="96"/>
      <c r="AA39" s="96"/>
      <c r="AB39" s="96"/>
      <c r="AC39" s="96"/>
      <c r="AD39" s="96"/>
      <c r="AE39" s="96"/>
      <c r="AF39" s="96"/>
      <c r="AG39" s="96"/>
      <c r="AH39" s="96"/>
      <c r="AI39" s="96"/>
      <c r="AJ39" s="96"/>
      <c r="AK39" s="96"/>
    </row>
    <row r="40" spans="1:37" ht="15.75" thickBot="1" x14ac:dyDescent="0.3">
      <c r="E40" s="32" t="s">
        <v>48</v>
      </c>
      <c r="F40" s="6">
        <v>1141</v>
      </c>
      <c r="G40" s="5">
        <f t="shared" si="3"/>
        <v>0.23195771498272005</v>
      </c>
    </row>
    <row r="41" spans="1:37" ht="18" thickBot="1" x14ac:dyDescent="0.35">
      <c r="A41" s="227" t="s">
        <v>11</v>
      </c>
      <c r="B41" s="228"/>
      <c r="C41" s="229"/>
      <c r="E41" s="32" t="s">
        <v>49</v>
      </c>
      <c r="F41" s="6">
        <v>1253</v>
      </c>
      <c r="G41" s="5">
        <f t="shared" si="3"/>
        <v>0.25472657044114655</v>
      </c>
    </row>
    <row r="42" spans="1:37" x14ac:dyDescent="0.25">
      <c r="A42" s="12" t="s">
        <v>12</v>
      </c>
      <c r="B42" s="4" t="s">
        <v>1</v>
      </c>
      <c r="C42" s="11" t="s">
        <v>2</v>
      </c>
      <c r="E42" s="32" t="s">
        <v>50</v>
      </c>
      <c r="F42" s="6">
        <v>600</v>
      </c>
      <c r="G42" s="5">
        <f t="shared" si="3"/>
        <v>0.12197601138442773</v>
      </c>
    </row>
    <row r="43" spans="1:37" x14ac:dyDescent="0.25">
      <c r="A43" s="18" t="s">
        <v>14</v>
      </c>
      <c r="B43" s="6">
        <v>4373</v>
      </c>
      <c r="C43" s="5">
        <f t="shared" ref="C43:C53" si="4">B43/$B$54</f>
        <v>0.36726295456454189</v>
      </c>
      <c r="E43" s="32" t="s">
        <v>51</v>
      </c>
      <c r="F43" s="6">
        <v>354</v>
      </c>
      <c r="G43" s="5">
        <f t="shared" si="3"/>
        <v>7.1965846716812359E-2</v>
      </c>
    </row>
    <row r="44" spans="1:37" x14ac:dyDescent="0.25">
      <c r="A44" s="18" t="s">
        <v>13</v>
      </c>
      <c r="B44" s="6">
        <v>3989</v>
      </c>
      <c r="C44" s="5">
        <f t="shared" si="4"/>
        <v>0.33501301755270008</v>
      </c>
      <c r="E44" s="13" t="s">
        <v>52</v>
      </c>
      <c r="F44" s="14">
        <v>668</v>
      </c>
      <c r="G44" s="15">
        <f t="shared" si="3"/>
        <v>0.13579995934132955</v>
      </c>
    </row>
    <row r="45" spans="1:37" ht="15.75" thickBot="1" x14ac:dyDescent="0.3">
      <c r="A45" s="18" t="s">
        <v>18</v>
      </c>
      <c r="B45" s="6">
        <v>1004</v>
      </c>
      <c r="C45" s="5">
        <f t="shared" si="4"/>
        <v>8.432014781221131E-2</v>
      </c>
      <c r="E45" s="33" t="s">
        <v>5</v>
      </c>
      <c r="F45" s="3">
        <f>SUM(F38:F44)</f>
        <v>4919</v>
      </c>
      <c r="G45" s="2"/>
      <c r="J45" s="96"/>
      <c r="K45" s="96"/>
      <c r="L45" s="96"/>
      <c r="M45" s="96"/>
      <c r="N45" s="96"/>
    </row>
    <row r="46" spans="1:37" x14ac:dyDescent="0.25">
      <c r="A46" s="18" t="s">
        <v>15</v>
      </c>
      <c r="B46" s="6">
        <v>375</v>
      </c>
      <c r="C46" s="5">
        <f t="shared" si="4"/>
        <v>3.1494079113126731E-2</v>
      </c>
      <c r="E46" s="118" t="s">
        <v>247</v>
      </c>
      <c r="F46" s="6"/>
      <c r="G46" s="116"/>
      <c r="H46" s="96"/>
      <c r="I46" s="96"/>
      <c r="J46" s="96"/>
      <c r="K46" s="96"/>
      <c r="L46" s="96"/>
      <c r="M46" s="96"/>
      <c r="N46" s="96"/>
      <c r="O46" s="96"/>
      <c r="P46" s="96"/>
    </row>
    <row r="47" spans="1:37" x14ac:dyDescent="0.25">
      <c r="A47" s="18" t="s">
        <v>29</v>
      </c>
      <c r="B47" s="6">
        <v>202</v>
      </c>
      <c r="C47" s="5">
        <f t="shared" si="4"/>
        <v>1.6964810615604266E-2</v>
      </c>
      <c r="E47" s="121" t="s">
        <v>248</v>
      </c>
      <c r="F47" s="6"/>
      <c r="G47" s="116"/>
      <c r="H47" s="96"/>
      <c r="I47" s="96"/>
      <c r="J47" s="96"/>
      <c r="K47" s="96"/>
      <c r="L47" s="96"/>
      <c r="M47" s="96"/>
      <c r="N47" s="96"/>
      <c r="O47" s="96"/>
      <c r="P47" s="96"/>
    </row>
    <row r="48" spans="1:37" x14ac:dyDescent="0.25">
      <c r="A48" s="18" t="s">
        <v>30</v>
      </c>
      <c r="B48" s="6">
        <v>167</v>
      </c>
      <c r="C48" s="5">
        <f t="shared" si="4"/>
        <v>1.4025363231712438E-2</v>
      </c>
      <c r="E48" s="121" t="s">
        <v>249</v>
      </c>
      <c r="F48" s="6"/>
      <c r="G48" s="116"/>
      <c r="H48" s="96"/>
      <c r="I48" s="96"/>
      <c r="O48" s="96"/>
      <c r="P48" s="96"/>
    </row>
    <row r="49" spans="1:37" ht="15.75" thickBot="1" x14ac:dyDescent="0.3">
      <c r="A49" s="18" t="s">
        <v>17</v>
      </c>
      <c r="B49" s="6">
        <v>154</v>
      </c>
      <c r="C49" s="5">
        <f t="shared" si="4"/>
        <v>1.2933568489124045E-2</v>
      </c>
      <c r="E49" s="121"/>
      <c r="F49" s="96"/>
      <c r="G49" s="96"/>
      <c r="H49" s="96"/>
    </row>
    <row r="50" spans="1:37" ht="18" thickBot="1" x14ac:dyDescent="0.35">
      <c r="A50" s="18" t="s">
        <v>26</v>
      </c>
      <c r="B50" s="6">
        <v>129</v>
      </c>
      <c r="C50" s="5">
        <f t="shared" si="4"/>
        <v>1.0833963214915596E-2</v>
      </c>
      <c r="E50" s="223" t="s">
        <v>237</v>
      </c>
      <c r="F50" s="224"/>
      <c r="G50" s="225"/>
      <c r="H50" s="96"/>
    </row>
    <row r="51" spans="1:37" x14ac:dyDescent="0.25">
      <c r="A51" s="18" t="s">
        <v>20</v>
      </c>
      <c r="B51" s="6">
        <v>128</v>
      </c>
      <c r="C51" s="5">
        <f t="shared" si="4"/>
        <v>1.0749979003947257E-2</v>
      </c>
      <c r="E51" s="12" t="s">
        <v>54</v>
      </c>
      <c r="F51" s="4" t="s">
        <v>1</v>
      </c>
      <c r="G51" s="11" t="s">
        <v>2</v>
      </c>
      <c r="H51" s="96"/>
    </row>
    <row r="52" spans="1:37" x14ac:dyDescent="0.25">
      <c r="A52" s="18" t="s">
        <v>23</v>
      </c>
      <c r="B52" s="6">
        <v>123</v>
      </c>
      <c r="C52" s="5">
        <f t="shared" si="4"/>
        <v>1.0330057949105569E-2</v>
      </c>
      <c r="E52" s="98" t="s">
        <v>55</v>
      </c>
      <c r="F52" s="6">
        <v>37409</v>
      </c>
      <c r="G52" s="5">
        <f>F52/$F$54</f>
        <v>0.9108595081568055</v>
      </c>
      <c r="H52" s="96"/>
    </row>
    <row r="53" spans="1:37" s="31" customFormat="1" x14ac:dyDescent="0.25">
      <c r="A53" s="19" t="s">
        <v>33</v>
      </c>
      <c r="B53" s="14">
        <v>1263</v>
      </c>
      <c r="C53" s="15">
        <f t="shared" si="4"/>
        <v>0.10607205845301083</v>
      </c>
      <c r="D53" s="30"/>
      <c r="E53" s="13" t="s">
        <v>58</v>
      </c>
      <c r="F53" s="14">
        <v>3661</v>
      </c>
      <c r="G53" s="15">
        <f>F53/$F$54</f>
        <v>8.9140491843194544E-2</v>
      </c>
      <c r="H53" s="96"/>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4" spans="1:37" ht="15.75" thickBot="1" x14ac:dyDescent="0.3">
      <c r="A54" s="33" t="s">
        <v>5</v>
      </c>
      <c r="B54" s="3">
        <f>SUM(B43:B53)</f>
        <v>11907</v>
      </c>
      <c r="C54" s="2"/>
      <c r="E54" s="99" t="s">
        <v>5</v>
      </c>
      <c r="F54" s="3">
        <f>SUM(F52:F53)</f>
        <v>41070</v>
      </c>
      <c r="G54" s="2"/>
      <c r="H54" s="96"/>
    </row>
    <row r="55" spans="1:37" ht="15.75" thickBot="1" x14ac:dyDescent="0.3">
      <c r="E55" s="96" t="s">
        <v>258</v>
      </c>
      <c r="F55" s="96"/>
      <c r="G55" s="96"/>
      <c r="H55" s="96"/>
    </row>
    <row r="56" spans="1:37" ht="36" customHeight="1" thickBot="1" x14ac:dyDescent="0.35">
      <c r="A56" s="223" t="s">
        <v>42</v>
      </c>
      <c r="B56" s="224"/>
      <c r="C56" s="225"/>
      <c r="D56" s="31"/>
    </row>
    <row r="57" spans="1:37" ht="18" customHeight="1" thickBot="1" x14ac:dyDescent="0.35">
      <c r="A57" s="12" t="s">
        <v>12</v>
      </c>
      <c r="B57" s="4" t="s">
        <v>1</v>
      </c>
      <c r="C57" s="11" t="s">
        <v>2</v>
      </c>
      <c r="E57" s="223" t="s">
        <v>56</v>
      </c>
      <c r="F57" s="224"/>
      <c r="G57" s="225"/>
      <c r="H57" s="96"/>
      <c r="I57" s="96"/>
      <c r="J57" s="96"/>
      <c r="K57" s="96"/>
      <c r="L57" s="96"/>
      <c r="M57" s="96"/>
    </row>
    <row r="58" spans="1:37" ht="18" customHeight="1" x14ac:dyDescent="0.25">
      <c r="A58" s="32" t="s">
        <v>13</v>
      </c>
      <c r="B58" s="6">
        <v>2143</v>
      </c>
      <c r="C58" s="5">
        <f t="shared" ref="C58:C68" si="5">B58/$B$69</f>
        <v>0.4356576539947144</v>
      </c>
      <c r="E58" s="12" t="s">
        <v>6</v>
      </c>
      <c r="F58" s="4" t="s">
        <v>7</v>
      </c>
      <c r="G58" s="11" t="s">
        <v>2</v>
      </c>
      <c r="H58" s="96"/>
      <c r="I58" s="96"/>
      <c r="J58" s="96"/>
      <c r="K58" s="96"/>
      <c r="L58" s="96"/>
      <c r="M58" s="96"/>
    </row>
    <row r="59" spans="1:37" x14ac:dyDescent="0.25">
      <c r="A59" s="32" t="s">
        <v>14</v>
      </c>
      <c r="B59" s="6">
        <v>2006</v>
      </c>
      <c r="C59" s="5">
        <f t="shared" si="5"/>
        <v>0.40780646472860338</v>
      </c>
      <c r="E59" s="98" t="s">
        <v>36</v>
      </c>
      <c r="F59" s="6">
        <v>1478</v>
      </c>
      <c r="G59" s="5">
        <f t="shared" ref="G59:G64" si="6">F59/$F$65</f>
        <v>5.5676938145106609E-2</v>
      </c>
      <c r="H59" s="96"/>
      <c r="I59" s="96"/>
      <c r="J59" s="96"/>
      <c r="K59" s="96"/>
      <c r="L59" s="96"/>
      <c r="M59" s="96"/>
    </row>
    <row r="60" spans="1:37" x14ac:dyDescent="0.25">
      <c r="A60" s="32" t="s">
        <v>18</v>
      </c>
      <c r="B60" s="6">
        <v>254</v>
      </c>
      <c r="C60" s="5">
        <f t="shared" si="5"/>
        <v>5.1636511486074406E-2</v>
      </c>
      <c r="E60" s="98" t="s">
        <v>37</v>
      </c>
      <c r="F60" s="6">
        <v>2378</v>
      </c>
      <c r="G60" s="5">
        <f t="shared" si="6"/>
        <v>8.9580351088676263E-2</v>
      </c>
      <c r="H60" s="96"/>
      <c r="I60" s="96"/>
      <c r="J60" s="96"/>
      <c r="K60" s="96"/>
      <c r="L60" s="96"/>
      <c r="M60" s="96"/>
    </row>
    <row r="61" spans="1:37" x14ac:dyDescent="0.25">
      <c r="A61" s="32" t="s">
        <v>15</v>
      </c>
      <c r="B61" s="6">
        <v>86</v>
      </c>
      <c r="C61" s="5">
        <f t="shared" si="5"/>
        <v>1.7483228298434642E-2</v>
      </c>
      <c r="E61" s="98" t="s">
        <v>38</v>
      </c>
      <c r="F61" s="6">
        <v>2617</v>
      </c>
      <c r="G61" s="5">
        <f t="shared" si="6"/>
        <v>9.8583590748135316E-2</v>
      </c>
      <c r="H61" s="96"/>
      <c r="I61" s="96"/>
      <c r="J61" s="96"/>
      <c r="K61" s="96"/>
      <c r="L61" s="96"/>
      <c r="M61" s="96"/>
    </row>
    <row r="62" spans="1:37" x14ac:dyDescent="0.25">
      <c r="A62" s="32" t="s">
        <v>17</v>
      </c>
      <c r="B62" s="6">
        <v>72</v>
      </c>
      <c r="C62" s="5">
        <f t="shared" si="5"/>
        <v>1.4637121366131328E-2</v>
      </c>
      <c r="E62" s="98" t="s">
        <v>39</v>
      </c>
      <c r="F62" s="6">
        <v>3307</v>
      </c>
      <c r="G62" s="5">
        <f t="shared" si="6"/>
        <v>0.12457620733820537</v>
      </c>
      <c r="H62" s="96"/>
      <c r="I62" s="96"/>
      <c r="J62" s="96"/>
      <c r="K62" s="96"/>
      <c r="L62" s="96"/>
      <c r="M62" s="96"/>
    </row>
    <row r="63" spans="1:37" x14ac:dyDescent="0.25">
      <c r="A63" s="32" t="s">
        <v>25</v>
      </c>
      <c r="B63" s="6">
        <v>51</v>
      </c>
      <c r="C63" s="5">
        <f t="shared" si="5"/>
        <v>1.0367960967676356E-2</v>
      </c>
      <c r="E63" s="98" t="s">
        <v>40</v>
      </c>
      <c r="F63" s="6">
        <v>2610</v>
      </c>
      <c r="G63" s="5">
        <f t="shared" si="6"/>
        <v>9.8319897536351994E-2</v>
      </c>
      <c r="H63" s="96"/>
      <c r="I63" s="96"/>
      <c r="J63" s="96"/>
      <c r="K63" s="96"/>
      <c r="L63" s="96"/>
      <c r="M63" s="96"/>
    </row>
    <row r="64" spans="1:37" x14ac:dyDescent="0.25">
      <c r="A64" s="32" t="s">
        <v>30</v>
      </c>
      <c r="B64" s="6">
        <v>44</v>
      </c>
      <c r="C64" s="5">
        <f t="shared" si="5"/>
        <v>8.9449075015247004E-3</v>
      </c>
      <c r="E64" s="13" t="s">
        <v>8</v>
      </c>
      <c r="F64" s="14">
        <v>14156</v>
      </c>
      <c r="G64" s="15">
        <f t="shared" si="6"/>
        <v>0.53326301514352448</v>
      </c>
      <c r="H64" s="96"/>
      <c r="I64" s="96"/>
      <c r="J64" s="96"/>
      <c r="K64" s="96"/>
      <c r="L64" s="96"/>
      <c r="M64" s="96"/>
    </row>
    <row r="65" spans="1:13" ht="15.75" thickBot="1" x14ac:dyDescent="0.3">
      <c r="A65" s="32" t="s">
        <v>172</v>
      </c>
      <c r="B65" s="6">
        <v>42</v>
      </c>
      <c r="C65" s="5">
        <f t="shared" si="5"/>
        <v>8.5383207969099411E-3</v>
      </c>
      <c r="E65" s="99" t="s">
        <v>5</v>
      </c>
      <c r="F65" s="3">
        <f>SUM(F59:F64)</f>
        <v>26546</v>
      </c>
      <c r="G65" s="2"/>
      <c r="H65" s="96"/>
      <c r="I65" s="96"/>
      <c r="J65" s="96"/>
      <c r="K65" s="96"/>
      <c r="L65" s="96"/>
      <c r="M65" s="96"/>
    </row>
    <row r="66" spans="1:13" x14ac:dyDescent="0.25">
      <c r="A66" s="32" t="s">
        <v>23</v>
      </c>
      <c r="B66" s="6">
        <v>40</v>
      </c>
      <c r="C66" s="5">
        <f t="shared" si="5"/>
        <v>8.1317340922951818E-3</v>
      </c>
      <c r="E66" s="122" t="s">
        <v>250</v>
      </c>
      <c r="F66" s="122"/>
      <c r="G66" s="122"/>
      <c r="H66" s="122"/>
      <c r="I66" s="122"/>
      <c r="J66" s="96"/>
      <c r="K66" s="96"/>
      <c r="L66" s="96"/>
      <c r="M66" s="96"/>
    </row>
    <row r="67" spans="1:13" ht="15.75" thickBot="1" x14ac:dyDescent="0.3">
      <c r="A67" s="32" t="s">
        <v>65</v>
      </c>
      <c r="B67" s="6">
        <v>35</v>
      </c>
      <c r="C67" s="5">
        <f t="shared" si="5"/>
        <v>7.1152673307582842E-3</v>
      </c>
      <c r="E67" s="121"/>
      <c r="F67" s="121"/>
      <c r="G67" s="121"/>
      <c r="H67" s="121"/>
      <c r="I67" s="121"/>
      <c r="J67" s="96"/>
      <c r="K67" s="96"/>
      <c r="L67" s="96"/>
      <c r="M67" s="96"/>
    </row>
    <row r="68" spans="1:13" ht="18" customHeight="1" thickBot="1" x14ac:dyDescent="0.35">
      <c r="A68" s="13" t="s">
        <v>33</v>
      </c>
      <c r="B68" s="14">
        <v>146</v>
      </c>
      <c r="C68" s="15">
        <f t="shared" si="5"/>
        <v>2.9680829436877415E-2</v>
      </c>
      <c r="E68" s="223" t="s">
        <v>57</v>
      </c>
      <c r="F68" s="224"/>
      <c r="G68" s="225"/>
      <c r="H68" s="96"/>
      <c r="I68" s="96"/>
      <c r="J68" s="96"/>
      <c r="K68" s="96"/>
      <c r="L68" s="96"/>
      <c r="M68" s="96"/>
    </row>
    <row r="69" spans="1:13" ht="18" customHeight="1" thickBot="1" x14ac:dyDescent="0.3">
      <c r="A69" s="33" t="s">
        <v>5</v>
      </c>
      <c r="B69" s="3">
        <f>SUM(B58:B68)</f>
        <v>4919</v>
      </c>
      <c r="C69" s="2"/>
      <c r="E69" s="12" t="s">
        <v>6</v>
      </c>
      <c r="F69" s="4" t="s">
        <v>7</v>
      </c>
      <c r="G69" s="11" t="s">
        <v>2</v>
      </c>
      <c r="H69" s="96"/>
      <c r="I69" s="96"/>
      <c r="J69" s="96"/>
      <c r="K69" s="96"/>
      <c r="L69" s="96"/>
      <c r="M69" s="96"/>
    </row>
    <row r="70" spans="1:13" x14ac:dyDescent="0.25">
      <c r="E70" s="98" t="s">
        <v>36</v>
      </c>
      <c r="F70" s="6">
        <v>440</v>
      </c>
      <c r="G70" s="5">
        <f t="shared" ref="G70:G75" si="7">F70/$F$76</f>
        <v>0.16858237547892721</v>
      </c>
      <c r="H70" s="96"/>
      <c r="I70" s="96"/>
      <c r="J70" s="96"/>
      <c r="K70" s="96"/>
      <c r="L70" s="96"/>
      <c r="M70" s="96"/>
    </row>
    <row r="71" spans="1:13" x14ac:dyDescent="0.25">
      <c r="E71" s="98" t="s">
        <v>37</v>
      </c>
      <c r="F71" s="6">
        <v>931</v>
      </c>
      <c r="G71" s="5">
        <f t="shared" si="7"/>
        <v>0.35670498084291186</v>
      </c>
      <c r="H71" s="96"/>
      <c r="I71" s="96"/>
      <c r="J71" s="96"/>
      <c r="K71" s="96"/>
      <c r="L71" s="96"/>
      <c r="M71" s="96"/>
    </row>
    <row r="72" spans="1:13" x14ac:dyDescent="0.25">
      <c r="E72" s="98" t="s">
        <v>38</v>
      </c>
      <c r="F72" s="6">
        <v>431</v>
      </c>
      <c r="G72" s="5">
        <f t="shared" si="7"/>
        <v>0.16513409961685824</v>
      </c>
      <c r="H72" s="96"/>
      <c r="I72" s="96"/>
      <c r="J72" s="96"/>
      <c r="K72" s="96"/>
      <c r="L72" s="96"/>
      <c r="M72" s="96"/>
    </row>
    <row r="73" spans="1:13" x14ac:dyDescent="0.25">
      <c r="E73" s="98" t="s">
        <v>39</v>
      </c>
      <c r="F73" s="6">
        <v>345</v>
      </c>
      <c r="G73" s="5">
        <f t="shared" si="7"/>
        <v>0.13218390804597702</v>
      </c>
      <c r="H73" s="96"/>
      <c r="I73" s="96"/>
      <c r="J73" s="96"/>
      <c r="K73" s="96"/>
      <c r="L73" s="96"/>
      <c r="M73" s="96"/>
    </row>
    <row r="74" spans="1:13" x14ac:dyDescent="0.25">
      <c r="E74" s="98" t="s">
        <v>40</v>
      </c>
      <c r="F74" s="6">
        <v>148</v>
      </c>
      <c r="G74" s="5">
        <f t="shared" si="7"/>
        <v>5.6704980842911874E-2</v>
      </c>
      <c r="H74" s="96"/>
      <c r="I74" s="96"/>
      <c r="J74" s="96"/>
      <c r="K74" s="96"/>
      <c r="L74" s="96"/>
      <c r="M74" s="96"/>
    </row>
    <row r="75" spans="1:13" x14ac:dyDescent="0.25">
      <c r="E75" s="13" t="s">
        <v>8</v>
      </c>
      <c r="F75" s="14">
        <v>315</v>
      </c>
      <c r="G75" s="15">
        <f t="shared" si="7"/>
        <v>0.1206896551724138</v>
      </c>
      <c r="H75" s="96"/>
      <c r="I75" s="96"/>
      <c r="J75" s="96"/>
      <c r="K75" s="96"/>
      <c r="L75" s="96"/>
      <c r="M75" s="96"/>
    </row>
    <row r="76" spans="1:13" ht="15.75" thickBot="1" x14ac:dyDescent="0.3">
      <c r="E76" s="99" t="s">
        <v>5</v>
      </c>
      <c r="F76" s="3">
        <f>SUM(F70:F75)</f>
        <v>2610</v>
      </c>
      <c r="G76" s="2"/>
      <c r="H76" s="96"/>
      <c r="I76" s="96"/>
      <c r="J76" s="96"/>
      <c r="K76" s="96"/>
      <c r="L76" s="96"/>
      <c r="M76" s="96"/>
    </row>
    <row r="77" spans="1:13" ht="15.75" thickBot="1" x14ac:dyDescent="0.3">
      <c r="E77" s="96"/>
      <c r="F77" s="96"/>
      <c r="G77" s="96"/>
      <c r="H77" s="96"/>
      <c r="I77" s="96"/>
      <c r="J77" s="96"/>
      <c r="K77" s="96"/>
      <c r="L77" s="96"/>
      <c r="M77" s="96"/>
    </row>
    <row r="78" spans="1:13" ht="22.35" customHeight="1" thickBot="1" x14ac:dyDescent="0.35">
      <c r="E78" s="223" t="s">
        <v>59</v>
      </c>
      <c r="F78" s="224"/>
      <c r="G78" s="225"/>
      <c r="H78" s="96"/>
      <c r="I78" s="96"/>
      <c r="J78" s="96"/>
      <c r="K78" s="96"/>
      <c r="L78" s="96"/>
      <c r="M78" s="96"/>
    </row>
    <row r="79" spans="1:13" ht="18" customHeight="1" x14ac:dyDescent="0.25">
      <c r="E79" s="12" t="s">
        <v>6</v>
      </c>
      <c r="F79" s="4" t="s">
        <v>7</v>
      </c>
      <c r="G79" s="11" t="s">
        <v>2</v>
      </c>
      <c r="H79" s="96"/>
      <c r="I79" s="96"/>
      <c r="J79" s="96"/>
      <c r="K79" s="96"/>
      <c r="L79" s="96"/>
      <c r="M79" s="96"/>
    </row>
    <row r="80" spans="1:13" x14ac:dyDescent="0.25">
      <c r="E80" s="98" t="s">
        <v>36</v>
      </c>
      <c r="F80" s="6">
        <f>F70</f>
        <v>440</v>
      </c>
      <c r="G80" s="5">
        <f>F80/$F$82</f>
        <v>0.32093362509117435</v>
      </c>
      <c r="H80" s="96"/>
      <c r="I80" s="96"/>
      <c r="J80" s="96"/>
      <c r="K80" s="96"/>
      <c r="L80" s="96"/>
      <c r="M80" s="96"/>
    </row>
    <row r="81" spans="1:13" x14ac:dyDescent="0.25">
      <c r="E81" s="13" t="s">
        <v>37</v>
      </c>
      <c r="F81" s="14">
        <f>F71</f>
        <v>931</v>
      </c>
      <c r="G81" s="15">
        <f>F81/$F$82</f>
        <v>0.67906637490882571</v>
      </c>
      <c r="H81" s="96"/>
      <c r="I81" s="96"/>
      <c r="J81" s="96"/>
      <c r="K81" s="96"/>
      <c r="L81" s="96"/>
      <c r="M81" s="96"/>
    </row>
    <row r="82" spans="1:13" ht="35.25" customHeight="1" thickBot="1" x14ac:dyDescent="0.3">
      <c r="E82" s="99" t="s">
        <v>5</v>
      </c>
      <c r="F82" s="3">
        <f>SUM(F80:F81)</f>
        <v>1371</v>
      </c>
      <c r="G82" s="2"/>
      <c r="H82" s="96"/>
      <c r="I82" s="96"/>
      <c r="J82" s="96"/>
      <c r="K82" s="96"/>
      <c r="L82" s="96"/>
      <c r="M82" s="96"/>
    </row>
    <row r="83" spans="1:13" x14ac:dyDescent="0.25">
      <c r="E83" s="96"/>
      <c r="F83" s="96"/>
      <c r="G83" s="96"/>
      <c r="H83" s="96"/>
      <c r="I83" s="96"/>
      <c r="J83" s="96"/>
      <c r="K83" s="96"/>
      <c r="L83" s="96"/>
      <c r="M83" s="96"/>
    </row>
    <row r="84" spans="1:13" ht="35.25" customHeight="1" thickBot="1" x14ac:dyDescent="0.3"/>
    <row r="85" spans="1:13" x14ac:dyDescent="0.25">
      <c r="A85" s="12" t="s">
        <v>12</v>
      </c>
      <c r="B85" s="4" t="s">
        <v>1</v>
      </c>
      <c r="C85" s="11" t="s">
        <v>2</v>
      </c>
    </row>
    <row r="86" spans="1:13" x14ac:dyDescent="0.25">
      <c r="A86" s="32" t="s">
        <v>14</v>
      </c>
      <c r="B86" s="6">
        <v>1086</v>
      </c>
      <c r="C86" s="5">
        <f t="shared" ref="C86:C96" si="8">B86/$B$97</f>
        <v>0.41609195402298849</v>
      </c>
    </row>
    <row r="87" spans="1:13" x14ac:dyDescent="0.25">
      <c r="A87" s="32" t="s">
        <v>13</v>
      </c>
      <c r="B87" s="6">
        <v>957</v>
      </c>
      <c r="C87" s="5">
        <f t="shared" si="8"/>
        <v>0.36666666666666664</v>
      </c>
    </row>
    <row r="88" spans="1:13" x14ac:dyDescent="0.25">
      <c r="A88" s="32" t="s">
        <v>18</v>
      </c>
      <c r="B88" s="6">
        <v>250</v>
      </c>
      <c r="C88" s="5">
        <f t="shared" si="8"/>
        <v>9.5785440613026823E-2</v>
      </c>
    </row>
    <row r="89" spans="1:13" x14ac:dyDescent="0.25">
      <c r="A89" s="32" t="s">
        <v>15</v>
      </c>
      <c r="B89" s="6">
        <v>52</v>
      </c>
      <c r="C89" s="5">
        <f t="shared" si="8"/>
        <v>1.9923371647509579E-2</v>
      </c>
    </row>
    <row r="90" spans="1:13" x14ac:dyDescent="0.25">
      <c r="A90" s="32" t="s">
        <v>30</v>
      </c>
      <c r="B90" s="6">
        <v>44</v>
      </c>
      <c r="C90" s="5">
        <f t="shared" si="8"/>
        <v>1.6858237547892719E-2</v>
      </c>
    </row>
    <row r="91" spans="1:13" x14ac:dyDescent="0.25">
      <c r="A91" s="32" t="s">
        <v>17</v>
      </c>
      <c r="B91" s="6">
        <v>41</v>
      </c>
      <c r="C91" s="5">
        <f t="shared" si="8"/>
        <v>1.5708812260536397E-2</v>
      </c>
    </row>
    <row r="92" spans="1:13" x14ac:dyDescent="0.25">
      <c r="A92" s="32" t="s">
        <v>86</v>
      </c>
      <c r="B92" s="6">
        <v>38</v>
      </c>
      <c r="C92" s="5">
        <f t="shared" si="8"/>
        <v>1.4559386973180077E-2</v>
      </c>
    </row>
    <row r="93" spans="1:13" x14ac:dyDescent="0.25">
      <c r="A93" s="32" t="s">
        <v>26</v>
      </c>
      <c r="B93" s="6">
        <v>35</v>
      </c>
      <c r="C93" s="5">
        <f t="shared" si="8"/>
        <v>1.3409961685823755E-2</v>
      </c>
    </row>
    <row r="94" spans="1:13" x14ac:dyDescent="0.25">
      <c r="A94" s="32" t="s">
        <v>20</v>
      </c>
      <c r="B94" s="6">
        <v>27</v>
      </c>
      <c r="C94" s="5">
        <f t="shared" si="8"/>
        <v>1.0344827586206896E-2</v>
      </c>
    </row>
    <row r="95" spans="1:13" x14ac:dyDescent="0.25">
      <c r="A95" s="32" t="s">
        <v>23</v>
      </c>
      <c r="B95" s="6">
        <v>24</v>
      </c>
      <c r="C95" s="5">
        <f t="shared" si="8"/>
        <v>9.1954022988505746E-3</v>
      </c>
    </row>
    <row r="96" spans="1:13" x14ac:dyDescent="0.25">
      <c r="A96" s="13" t="s">
        <v>33</v>
      </c>
      <c r="B96" s="14">
        <v>56</v>
      </c>
      <c r="C96" s="15">
        <f t="shared" si="8"/>
        <v>2.1455938697318006E-2</v>
      </c>
    </row>
    <row r="97" spans="1:9" ht="15.75" thickBot="1" x14ac:dyDescent="0.3">
      <c r="A97" s="33" t="s">
        <v>5</v>
      </c>
      <c r="B97" s="3">
        <f>SUM(B86:B96)</f>
        <v>2610</v>
      </c>
      <c r="C97" s="2"/>
      <c r="F97" s="96"/>
      <c r="G97" s="96"/>
    </row>
    <row r="98" spans="1:9" x14ac:dyDescent="0.25">
      <c r="A98" s="123" t="s">
        <v>251</v>
      </c>
      <c r="B98" s="96"/>
      <c r="C98" s="96"/>
      <c r="D98" s="96"/>
      <c r="E98" s="96"/>
    </row>
    <row r="99" spans="1:9" ht="15.75" thickBot="1" x14ac:dyDescent="0.3"/>
    <row r="100" spans="1:9" ht="34.5" customHeight="1" thickBot="1" x14ac:dyDescent="0.35">
      <c r="A100" s="223" t="s">
        <v>61</v>
      </c>
      <c r="B100" s="224"/>
      <c r="C100" s="225"/>
    </row>
    <row r="101" spans="1:9" x14ac:dyDescent="0.25">
      <c r="A101" s="12" t="s">
        <v>12</v>
      </c>
      <c r="B101" s="4" t="s">
        <v>1</v>
      </c>
      <c r="C101" s="11" t="s">
        <v>2</v>
      </c>
    </row>
    <row r="102" spans="1:9" x14ac:dyDescent="0.25">
      <c r="A102" s="32" t="s">
        <v>13</v>
      </c>
      <c r="B102" s="6">
        <v>684</v>
      </c>
      <c r="C102" s="5">
        <f t="shared" ref="C102:C107" si="9">B102/$B$108</f>
        <v>0.4989059080962801</v>
      </c>
    </row>
    <row r="103" spans="1:9" x14ac:dyDescent="0.25">
      <c r="A103" s="32" t="s">
        <v>14</v>
      </c>
      <c r="B103" s="6">
        <v>525</v>
      </c>
      <c r="C103" s="5">
        <f t="shared" si="9"/>
        <v>0.38293216630196936</v>
      </c>
    </row>
    <row r="104" spans="1:9" x14ac:dyDescent="0.25">
      <c r="A104" s="32" t="s">
        <v>18</v>
      </c>
      <c r="B104" s="6">
        <v>99</v>
      </c>
      <c r="C104" s="5">
        <f t="shared" si="9"/>
        <v>7.2210065645514229E-2</v>
      </c>
    </row>
    <row r="105" spans="1:9" x14ac:dyDescent="0.25">
      <c r="A105" s="32" t="s">
        <v>17</v>
      </c>
      <c r="B105" s="6">
        <v>31</v>
      </c>
      <c r="C105" s="5">
        <f t="shared" si="9"/>
        <v>2.2611232676878191E-2</v>
      </c>
    </row>
    <row r="106" spans="1:9" x14ac:dyDescent="0.25">
      <c r="A106" s="32" t="s">
        <v>30</v>
      </c>
      <c r="B106" s="6">
        <v>20</v>
      </c>
      <c r="C106" s="5">
        <f t="shared" si="9"/>
        <v>1.4587892049598834E-2</v>
      </c>
    </row>
    <row r="107" spans="1:9" x14ac:dyDescent="0.25">
      <c r="A107" s="13" t="s">
        <v>15</v>
      </c>
      <c r="B107" s="14">
        <v>12</v>
      </c>
      <c r="C107" s="15">
        <f t="shared" si="9"/>
        <v>8.7527352297592995E-3</v>
      </c>
    </row>
    <row r="108" spans="1:9" ht="15.75" thickBot="1" x14ac:dyDescent="0.3">
      <c r="A108" s="33" t="s">
        <v>5</v>
      </c>
      <c r="B108" s="3">
        <f>SUM(B102:B107)</f>
        <v>1371</v>
      </c>
      <c r="C108" s="2"/>
    </row>
    <row r="109" spans="1:9" x14ac:dyDescent="0.25">
      <c r="F109" s="96"/>
      <c r="G109" s="96"/>
      <c r="H109" s="96"/>
      <c r="I109" s="96"/>
    </row>
    <row r="110" spans="1:9" x14ac:dyDescent="0.25">
      <c r="A110" s="96" t="s">
        <v>252</v>
      </c>
      <c r="B110" s="96"/>
      <c r="C110" s="96"/>
      <c r="D110" s="96"/>
      <c r="E110" s="96"/>
    </row>
  </sheetData>
  <mergeCells count="15">
    <mergeCell ref="A1:G1"/>
    <mergeCell ref="A5:C5"/>
    <mergeCell ref="L5:M5"/>
    <mergeCell ref="A12:C12"/>
    <mergeCell ref="A24:C24"/>
    <mergeCell ref="A35:C35"/>
    <mergeCell ref="A100:C100"/>
    <mergeCell ref="A41:C41"/>
    <mergeCell ref="A56:C56"/>
    <mergeCell ref="E25:G25"/>
    <mergeCell ref="E36:G36"/>
    <mergeCell ref="E50:G50"/>
    <mergeCell ref="E57:G57"/>
    <mergeCell ref="E68:G68"/>
    <mergeCell ref="E78:G7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6"/>
  <sheetViews>
    <sheetView topLeftCell="A10" workbookViewId="0">
      <selection activeCell="A56" sqref="A56:C69"/>
    </sheetView>
  </sheetViews>
  <sheetFormatPr defaultColWidth="9.140625" defaultRowHeight="15" x14ac:dyDescent="0.25"/>
  <cols>
    <col min="1" max="1" width="26.7109375" style="35" customWidth="1"/>
    <col min="2" max="2" width="10.7109375" style="35" bestFit="1" customWidth="1"/>
    <col min="3" max="3" width="7.7109375" style="35" customWidth="1"/>
    <col min="4" max="4" width="9.140625" style="35"/>
    <col min="5" max="5" width="33.7109375" style="35" bestFit="1" customWidth="1"/>
    <col min="6" max="6" width="18.42578125" style="35" bestFit="1" customWidth="1"/>
    <col min="7" max="7" width="15.140625" style="35" customWidth="1"/>
    <col min="8" max="8" width="13.7109375" style="96" customWidth="1"/>
    <col min="9" max="9" width="24.140625" style="35" bestFit="1" customWidth="1"/>
    <col min="10" max="16384" width="9.140625" style="35"/>
  </cols>
  <sheetData>
    <row r="1" spans="1:10" ht="21" x14ac:dyDescent="0.35">
      <c r="A1" s="226" t="s">
        <v>120</v>
      </c>
      <c r="B1" s="226"/>
      <c r="C1" s="226"/>
      <c r="D1" s="226"/>
      <c r="E1" s="226"/>
      <c r="F1" s="226"/>
    </row>
    <row r="2" spans="1:10" s="96" customFormat="1" x14ac:dyDescent="0.25">
      <c r="A2" s="117" t="s">
        <v>245</v>
      </c>
    </row>
    <row r="3" spans="1:10" s="96" customFormat="1" x14ac:dyDescent="0.25">
      <c r="A3" s="96" t="s">
        <v>246</v>
      </c>
    </row>
    <row r="4" spans="1:10" ht="15.75" thickBot="1" x14ac:dyDescent="0.3"/>
    <row r="5" spans="1:10" ht="18" thickBot="1" x14ac:dyDescent="0.35">
      <c r="A5" s="227" t="s">
        <v>34</v>
      </c>
      <c r="B5" s="228"/>
      <c r="C5" s="229"/>
      <c r="I5" s="227" t="s">
        <v>62</v>
      </c>
      <c r="J5" s="229"/>
    </row>
    <row r="6" spans="1:10" x14ac:dyDescent="0.25">
      <c r="A6" s="12" t="s">
        <v>0</v>
      </c>
      <c r="B6" s="4" t="s">
        <v>1</v>
      </c>
      <c r="C6" s="11" t="s">
        <v>2</v>
      </c>
      <c r="I6" s="17" t="s">
        <v>121</v>
      </c>
      <c r="J6" s="39"/>
    </row>
    <row r="7" spans="1:10" x14ac:dyDescent="0.25">
      <c r="A7" s="37" t="s">
        <v>3</v>
      </c>
      <c r="B7" s="6">
        <v>95004</v>
      </c>
      <c r="C7" s="5">
        <f>B7/$B$9</f>
        <v>0.96464472107710741</v>
      </c>
      <c r="I7" s="37" t="s">
        <v>122</v>
      </c>
      <c r="J7" s="39"/>
    </row>
    <row r="8" spans="1:10" x14ac:dyDescent="0.25">
      <c r="A8" s="13" t="s">
        <v>4</v>
      </c>
      <c r="B8" s="14">
        <v>3482</v>
      </c>
      <c r="C8" s="15">
        <f>B8/$B$9</f>
        <v>3.5355278922892593E-2</v>
      </c>
      <c r="I8" s="37" t="s">
        <v>123</v>
      </c>
      <c r="J8" s="39"/>
    </row>
    <row r="9" spans="1:10" ht="15.75" thickBot="1" x14ac:dyDescent="0.3">
      <c r="A9" s="38" t="s">
        <v>5</v>
      </c>
      <c r="B9" s="3">
        <f>SUM(B7:B8)</f>
        <v>98486</v>
      </c>
      <c r="C9" s="2"/>
      <c r="I9" s="37" t="s">
        <v>124</v>
      </c>
      <c r="J9" s="39"/>
    </row>
    <row r="10" spans="1:10" x14ac:dyDescent="0.25">
      <c r="A10" s="96" t="s">
        <v>267</v>
      </c>
      <c r="B10" s="137"/>
      <c r="C10" s="137"/>
      <c r="D10" s="96"/>
      <c r="I10" s="37" t="s">
        <v>125</v>
      </c>
      <c r="J10" s="39"/>
    </row>
    <row r="11" spans="1:10" ht="15.75" thickBot="1" x14ac:dyDescent="0.3">
      <c r="I11" s="37" t="s">
        <v>126</v>
      </c>
      <c r="J11" s="39"/>
    </row>
    <row r="12" spans="1:10" ht="18" thickBot="1" x14ac:dyDescent="0.35">
      <c r="A12" s="227" t="s">
        <v>35</v>
      </c>
      <c r="B12" s="228"/>
      <c r="C12" s="229"/>
      <c r="E12" s="264" t="s">
        <v>262</v>
      </c>
      <c r="F12" s="265"/>
      <c r="G12" s="266"/>
      <c r="I12" s="37" t="s">
        <v>127</v>
      </c>
      <c r="J12" s="39"/>
    </row>
    <row r="13" spans="1:10" x14ac:dyDescent="0.25">
      <c r="A13" s="12" t="s">
        <v>6</v>
      </c>
      <c r="B13" s="4" t="s">
        <v>7</v>
      </c>
      <c r="C13" s="11" t="s">
        <v>2</v>
      </c>
      <c r="E13" s="12" t="s">
        <v>0</v>
      </c>
      <c r="F13" s="4" t="s">
        <v>1</v>
      </c>
      <c r="G13" s="11" t="s">
        <v>2</v>
      </c>
      <c r="I13" s="37" t="s">
        <v>128</v>
      </c>
      <c r="J13" s="39"/>
    </row>
    <row r="14" spans="1:10" x14ac:dyDescent="0.25">
      <c r="A14" s="37" t="s">
        <v>36</v>
      </c>
      <c r="B14" s="6">
        <v>3660</v>
      </c>
      <c r="C14" s="5">
        <f>B14/$B$21</f>
        <v>3.7162642406027249E-2</v>
      </c>
      <c r="E14" s="98" t="s">
        <v>3</v>
      </c>
      <c r="F14" s="6">
        <v>3265</v>
      </c>
      <c r="G14" s="5">
        <v>0.89200000000000002</v>
      </c>
      <c r="I14" s="37" t="s">
        <v>129</v>
      </c>
      <c r="J14" s="39"/>
    </row>
    <row r="15" spans="1:10" x14ac:dyDescent="0.25">
      <c r="A15" s="37" t="s">
        <v>37</v>
      </c>
      <c r="B15" s="6">
        <v>4868</v>
      </c>
      <c r="C15" s="5">
        <f t="shared" ref="C15:C20" si="0">B15/$B$21</f>
        <v>4.9428345145502914E-2</v>
      </c>
      <c r="E15" s="13" t="s">
        <v>4</v>
      </c>
      <c r="F15" s="14">
        <v>395</v>
      </c>
      <c r="G15" s="15">
        <v>0.108</v>
      </c>
      <c r="I15" s="37" t="s">
        <v>130</v>
      </c>
      <c r="J15" s="39"/>
    </row>
    <row r="16" spans="1:10" ht="15.75" thickBot="1" x14ac:dyDescent="0.3">
      <c r="A16" s="37" t="s">
        <v>38</v>
      </c>
      <c r="B16" s="6">
        <v>6447</v>
      </c>
      <c r="C16" s="5">
        <f t="shared" si="0"/>
        <v>6.5461080762748008E-2</v>
      </c>
      <c r="E16" s="99" t="s">
        <v>5</v>
      </c>
      <c r="F16" s="3">
        <v>3660</v>
      </c>
      <c r="G16" s="115"/>
      <c r="I16" s="37" t="s">
        <v>131</v>
      </c>
      <c r="J16" s="39"/>
    </row>
    <row r="17" spans="1:10" ht="15.75" thickBot="1" x14ac:dyDescent="0.3">
      <c r="A17" s="37" t="s">
        <v>39</v>
      </c>
      <c r="B17" s="6">
        <v>6735</v>
      </c>
      <c r="C17" s="5">
        <f t="shared" si="0"/>
        <v>6.8385354263550149E-2</v>
      </c>
      <c r="E17" s="96"/>
      <c r="F17" s="96"/>
      <c r="G17" s="96"/>
      <c r="I17" s="37"/>
      <c r="J17" s="39"/>
    </row>
    <row r="18" spans="1:10" ht="18" thickBot="1" x14ac:dyDescent="0.35">
      <c r="A18" s="37" t="s">
        <v>40</v>
      </c>
      <c r="B18" s="6">
        <v>8106</v>
      </c>
      <c r="C18" s="5">
        <f t="shared" si="0"/>
        <v>8.2306114574660361E-2</v>
      </c>
      <c r="E18" s="227" t="s">
        <v>260</v>
      </c>
      <c r="F18" s="228"/>
      <c r="G18" s="229"/>
      <c r="I18" s="37"/>
      <c r="J18" s="39"/>
    </row>
    <row r="19" spans="1:10" x14ac:dyDescent="0.25">
      <c r="A19" s="37" t="s">
        <v>8</v>
      </c>
      <c r="B19" s="6">
        <v>61333</v>
      </c>
      <c r="C19" s="5">
        <f t="shared" si="0"/>
        <v>0.62275856466909008</v>
      </c>
      <c r="E19" s="12" t="s">
        <v>0</v>
      </c>
      <c r="F19" s="4" t="s">
        <v>1</v>
      </c>
      <c r="G19" s="11" t="s">
        <v>2</v>
      </c>
      <c r="I19" s="37"/>
      <c r="J19" s="39"/>
    </row>
    <row r="20" spans="1:10" x14ac:dyDescent="0.25">
      <c r="A20" s="13" t="s">
        <v>9</v>
      </c>
      <c r="B20" s="14">
        <v>7337</v>
      </c>
      <c r="C20" s="15">
        <f t="shared" si="0"/>
        <v>7.4497898178421298E-2</v>
      </c>
      <c r="E20" s="98" t="s">
        <v>3</v>
      </c>
      <c r="F20" s="6">
        <v>4503</v>
      </c>
      <c r="G20" s="5">
        <v>0.92500000000000004</v>
      </c>
      <c r="I20" s="37"/>
      <c r="J20" s="39"/>
    </row>
    <row r="21" spans="1:10" ht="15.75" thickBot="1" x14ac:dyDescent="0.3">
      <c r="A21" s="38" t="s">
        <v>5</v>
      </c>
      <c r="B21" s="3">
        <f>SUM(B14:B20)</f>
        <v>98486</v>
      </c>
      <c r="C21" s="2"/>
      <c r="E21" s="13" t="s">
        <v>4</v>
      </c>
      <c r="F21" s="14">
        <v>365</v>
      </c>
      <c r="G21" s="15">
        <v>7.4999999999999997E-2</v>
      </c>
      <c r="I21" s="37"/>
      <c r="J21" s="39"/>
    </row>
    <row r="22" spans="1:10" ht="15.75" thickBot="1" x14ac:dyDescent="0.3">
      <c r="A22" s="96" t="s">
        <v>267</v>
      </c>
      <c r="B22" s="96"/>
      <c r="C22" s="96"/>
      <c r="D22" s="96"/>
      <c r="E22" s="99" t="s">
        <v>5</v>
      </c>
      <c r="F22" s="3">
        <v>4868</v>
      </c>
      <c r="G22" s="2"/>
      <c r="I22" s="37"/>
      <c r="J22" s="39"/>
    </row>
    <row r="23" spans="1:10" ht="15.75" thickBot="1" x14ac:dyDescent="0.3">
      <c r="I23" s="37"/>
      <c r="J23" s="39"/>
    </row>
    <row r="24" spans="1:10" ht="18" thickBot="1" x14ac:dyDescent="0.35">
      <c r="A24" s="227" t="s">
        <v>10</v>
      </c>
      <c r="B24" s="228"/>
      <c r="C24" s="229"/>
      <c r="I24" s="37"/>
      <c r="J24" s="39"/>
    </row>
    <row r="25" spans="1:10" ht="18" thickBot="1" x14ac:dyDescent="0.35">
      <c r="A25" s="12" t="s">
        <v>6</v>
      </c>
      <c r="B25" s="4" t="s">
        <v>7</v>
      </c>
      <c r="C25" s="11" t="s">
        <v>2</v>
      </c>
      <c r="E25" s="227" t="s">
        <v>44</v>
      </c>
      <c r="F25" s="228"/>
      <c r="G25" s="229"/>
      <c r="I25" s="37"/>
      <c r="J25" s="39"/>
    </row>
    <row r="26" spans="1:10" x14ac:dyDescent="0.25">
      <c r="A26" s="37" t="s">
        <v>36</v>
      </c>
      <c r="B26" s="6">
        <v>395</v>
      </c>
      <c r="C26" s="5">
        <f>B26/$B$33</f>
        <v>0.11344055140723722</v>
      </c>
      <c r="E26" s="12" t="s">
        <v>45</v>
      </c>
      <c r="F26" s="4" t="s">
        <v>7</v>
      </c>
      <c r="G26" s="11" t="s">
        <v>2</v>
      </c>
      <c r="I26" s="37"/>
      <c r="J26" s="39"/>
    </row>
    <row r="27" spans="1:10" x14ac:dyDescent="0.25">
      <c r="A27" s="37" t="s">
        <v>37</v>
      </c>
      <c r="B27" s="6">
        <v>365</v>
      </c>
      <c r="C27" s="5">
        <f t="shared" ref="C27:C32" si="1">B27/$B$33</f>
        <v>0.10482481332567489</v>
      </c>
      <c r="E27" s="37" t="s">
        <v>46</v>
      </c>
      <c r="F27" s="6">
        <v>270</v>
      </c>
      <c r="G27" s="5">
        <f t="shared" ref="G27:G33" si="2">F27/$F$34</f>
        <v>7.7541642734060889E-2</v>
      </c>
      <c r="I27" s="37"/>
      <c r="J27" s="39"/>
    </row>
    <row r="28" spans="1:10" x14ac:dyDescent="0.25">
      <c r="A28" s="37" t="s">
        <v>38</v>
      </c>
      <c r="B28" s="6">
        <v>239</v>
      </c>
      <c r="C28" s="5">
        <f t="shared" si="1"/>
        <v>6.8638713383113156E-2</v>
      </c>
      <c r="E28" s="37" t="s">
        <v>47</v>
      </c>
      <c r="F28" s="6">
        <v>407</v>
      </c>
      <c r="G28" s="5">
        <f t="shared" si="2"/>
        <v>0.11688684663986215</v>
      </c>
      <c r="I28" s="37"/>
      <c r="J28" s="39"/>
    </row>
    <row r="29" spans="1:10" x14ac:dyDescent="0.25">
      <c r="A29" s="37" t="s">
        <v>39</v>
      </c>
      <c r="B29" s="6">
        <v>322</v>
      </c>
      <c r="C29" s="5">
        <f t="shared" si="1"/>
        <v>9.2475588742102238E-2</v>
      </c>
      <c r="E29" s="37" t="s">
        <v>48</v>
      </c>
      <c r="F29" s="6">
        <v>270</v>
      </c>
      <c r="G29" s="5">
        <f t="shared" si="2"/>
        <v>7.7541642734060889E-2</v>
      </c>
      <c r="I29" s="37"/>
      <c r="J29" s="39"/>
    </row>
    <row r="30" spans="1:10" x14ac:dyDescent="0.25">
      <c r="A30" s="37" t="s">
        <v>40</v>
      </c>
      <c r="B30" s="6">
        <v>255</v>
      </c>
      <c r="C30" s="5">
        <f t="shared" si="1"/>
        <v>7.3233773693279727E-2</v>
      </c>
      <c r="E30" s="37" t="s">
        <v>49</v>
      </c>
      <c r="F30" s="6">
        <v>646</v>
      </c>
      <c r="G30" s="5">
        <f t="shared" si="2"/>
        <v>0.18552556002297529</v>
      </c>
      <c r="I30" s="37"/>
      <c r="J30" s="39"/>
    </row>
    <row r="31" spans="1:10" ht="15.75" thickBot="1" x14ac:dyDescent="0.3">
      <c r="A31" s="37" t="s">
        <v>8</v>
      </c>
      <c r="B31" s="6">
        <v>1519</v>
      </c>
      <c r="C31" s="5">
        <f t="shared" si="1"/>
        <v>0.43624353819643885</v>
      </c>
      <c r="E31" s="37" t="s">
        <v>50</v>
      </c>
      <c r="F31" s="6">
        <v>671</v>
      </c>
      <c r="G31" s="5">
        <f t="shared" si="2"/>
        <v>0.19270534175761056</v>
      </c>
      <c r="I31" s="38"/>
      <c r="J31" s="2"/>
    </row>
    <row r="32" spans="1:10" x14ac:dyDescent="0.25">
      <c r="A32" s="13" t="s">
        <v>9</v>
      </c>
      <c r="B32" s="14">
        <v>387</v>
      </c>
      <c r="C32" s="15">
        <f t="shared" si="1"/>
        <v>0.11114302125215393</v>
      </c>
      <c r="E32" s="37" t="s">
        <v>51</v>
      </c>
      <c r="F32" s="6">
        <v>513</v>
      </c>
      <c r="G32" s="5">
        <f t="shared" si="2"/>
        <v>0.14732912119471567</v>
      </c>
    </row>
    <row r="33" spans="1:21" ht="18" thickBot="1" x14ac:dyDescent="0.35">
      <c r="A33" s="38" t="s">
        <v>5</v>
      </c>
      <c r="B33" s="3">
        <f>SUM(B26:B32)</f>
        <v>3482</v>
      </c>
      <c r="C33" s="2"/>
      <c r="E33" s="13" t="s">
        <v>52</v>
      </c>
      <c r="F33" s="14">
        <v>705</v>
      </c>
      <c r="G33" s="15">
        <f t="shared" si="2"/>
        <v>0.20246984491671452</v>
      </c>
      <c r="H33" s="143"/>
    </row>
    <row r="34" spans="1:21" ht="15.75" thickBot="1" x14ac:dyDescent="0.3">
      <c r="E34" s="38" t="s">
        <v>5</v>
      </c>
      <c r="F34" s="3">
        <f>SUM(F27:F33)</f>
        <v>3482</v>
      </c>
      <c r="G34" s="2"/>
      <c r="H34" s="144"/>
    </row>
    <row r="35" spans="1:21" ht="34.5" customHeight="1" thickBot="1" x14ac:dyDescent="0.35">
      <c r="A35" s="223" t="s">
        <v>41</v>
      </c>
      <c r="B35" s="224"/>
      <c r="C35" s="225"/>
      <c r="H35" s="142"/>
    </row>
    <row r="36" spans="1:21" ht="18" thickBot="1" x14ac:dyDescent="0.35">
      <c r="A36" s="12" t="s">
        <v>6</v>
      </c>
      <c r="B36" s="4" t="s">
        <v>7</v>
      </c>
      <c r="C36" s="11" t="s">
        <v>2</v>
      </c>
      <c r="E36" s="223" t="s">
        <v>53</v>
      </c>
      <c r="F36" s="224"/>
      <c r="G36" s="225"/>
      <c r="H36" s="35"/>
      <c r="L36" s="96"/>
    </row>
    <row r="37" spans="1:21" x14ac:dyDescent="0.25">
      <c r="A37" s="37" t="s">
        <v>36</v>
      </c>
      <c r="B37" s="6">
        <f>B26</f>
        <v>395</v>
      </c>
      <c r="C37" s="5">
        <f>B37/$B$39</f>
        <v>0.51973684210526316</v>
      </c>
      <c r="E37" s="12" t="s">
        <v>45</v>
      </c>
      <c r="F37" s="4" t="s">
        <v>7</v>
      </c>
      <c r="G37" s="11" t="s">
        <v>2</v>
      </c>
      <c r="H37" s="35"/>
      <c r="L37" s="96"/>
    </row>
    <row r="38" spans="1:21" x14ac:dyDescent="0.25">
      <c r="A38" s="13" t="s">
        <v>37</v>
      </c>
      <c r="B38" s="14">
        <f>B27</f>
        <v>365</v>
      </c>
      <c r="C38" s="15">
        <f>B38/$B$39</f>
        <v>0.48026315789473684</v>
      </c>
      <c r="E38" s="37" t="s">
        <v>46</v>
      </c>
      <c r="F38" s="6">
        <v>22</v>
      </c>
      <c r="G38" s="5">
        <f t="shared" ref="G38:G44" si="3">F38/$F$45</f>
        <v>2.8947368421052631E-2</v>
      </c>
      <c r="H38" s="35"/>
      <c r="L38" s="96"/>
    </row>
    <row r="39" spans="1:21" ht="15.75" thickBot="1" x14ac:dyDescent="0.3">
      <c r="A39" s="38" t="s">
        <v>5</v>
      </c>
      <c r="B39" s="3">
        <f>SUM(B37:B38)</f>
        <v>760</v>
      </c>
      <c r="C39" s="2"/>
      <c r="E39" s="37" t="s">
        <v>47</v>
      </c>
      <c r="F39" s="6">
        <v>28</v>
      </c>
      <c r="G39" s="5">
        <f t="shared" si="3"/>
        <v>3.6842105263157891E-2</v>
      </c>
      <c r="H39" s="35"/>
      <c r="L39" s="96"/>
    </row>
    <row r="40" spans="1:21" ht="15.75" thickBot="1" x14ac:dyDescent="0.3">
      <c r="E40" s="37" t="s">
        <v>48</v>
      </c>
      <c r="F40" s="6">
        <v>89</v>
      </c>
      <c r="G40" s="5">
        <f t="shared" si="3"/>
        <v>0.11710526315789474</v>
      </c>
      <c r="H40" s="35"/>
      <c r="L40" s="96"/>
    </row>
    <row r="41" spans="1:21" ht="18" thickBot="1" x14ac:dyDescent="0.35">
      <c r="A41" s="227" t="s">
        <v>11</v>
      </c>
      <c r="B41" s="228"/>
      <c r="C41" s="229"/>
      <c r="E41" s="37" t="s">
        <v>49</v>
      </c>
      <c r="F41" s="6">
        <v>171</v>
      </c>
      <c r="G41" s="5">
        <f t="shared" si="3"/>
        <v>0.22500000000000001</v>
      </c>
      <c r="H41" s="35"/>
      <c r="L41" s="96"/>
    </row>
    <row r="42" spans="1:21" x14ac:dyDescent="0.25">
      <c r="A42" s="12" t="s">
        <v>12</v>
      </c>
      <c r="B42" s="4" t="s">
        <v>1</v>
      </c>
      <c r="C42" s="11" t="s">
        <v>2</v>
      </c>
      <c r="E42" s="37" t="s">
        <v>50</v>
      </c>
      <c r="F42" s="6">
        <v>110</v>
      </c>
      <c r="G42" s="5">
        <f t="shared" si="3"/>
        <v>0.14473684210526316</v>
      </c>
      <c r="H42" s="35"/>
      <c r="L42" s="96"/>
    </row>
    <row r="43" spans="1:21" x14ac:dyDescent="0.25">
      <c r="A43" s="18" t="s">
        <v>15</v>
      </c>
      <c r="B43" s="6">
        <v>822</v>
      </c>
      <c r="C43" s="5">
        <f t="shared" ref="C43:C53" si="4">B43/$B$54</f>
        <v>0.23607122343480758</v>
      </c>
      <c r="E43" s="37" t="s">
        <v>51</v>
      </c>
      <c r="F43" s="6">
        <v>161</v>
      </c>
      <c r="G43" s="5">
        <f t="shared" si="3"/>
        <v>0.21184210526315789</v>
      </c>
      <c r="H43" s="35"/>
      <c r="L43" s="96"/>
    </row>
    <row r="44" spans="1:21" x14ac:dyDescent="0.25">
      <c r="A44" s="18" t="s">
        <v>13</v>
      </c>
      <c r="B44" s="6">
        <v>560</v>
      </c>
      <c r="C44" s="5">
        <f t="shared" si="4"/>
        <v>0.16082711085582999</v>
      </c>
      <c r="E44" s="13" t="s">
        <v>52</v>
      </c>
      <c r="F44" s="14">
        <v>179</v>
      </c>
      <c r="G44" s="15">
        <f t="shared" si="3"/>
        <v>0.23552631578947369</v>
      </c>
      <c r="H44" s="35"/>
      <c r="L44" s="96"/>
    </row>
    <row r="45" spans="1:21" ht="15.75" thickBot="1" x14ac:dyDescent="0.3">
      <c r="A45" s="18" t="s">
        <v>18</v>
      </c>
      <c r="B45" s="6">
        <v>450</v>
      </c>
      <c r="C45" s="5">
        <f t="shared" si="4"/>
        <v>0.12923607122343481</v>
      </c>
      <c r="E45" s="38" t="s">
        <v>5</v>
      </c>
      <c r="F45" s="3">
        <f>SUM(F38:F44)</f>
        <v>760</v>
      </c>
      <c r="G45" s="2"/>
      <c r="H45" s="35"/>
      <c r="I45" s="96"/>
      <c r="J45" s="96"/>
      <c r="K45" s="96"/>
      <c r="L45" s="96"/>
    </row>
    <row r="46" spans="1:21" x14ac:dyDescent="0.25">
      <c r="A46" s="18" t="s">
        <v>20</v>
      </c>
      <c r="B46" s="6">
        <v>247</v>
      </c>
      <c r="C46" s="5">
        <f t="shared" si="4"/>
        <v>7.0936243538196442E-2</v>
      </c>
      <c r="E46" s="118" t="s">
        <v>247</v>
      </c>
      <c r="F46" s="119"/>
      <c r="G46" s="120"/>
      <c r="I46" s="96"/>
      <c r="J46" s="96"/>
      <c r="K46" s="96"/>
      <c r="L46" s="96"/>
      <c r="M46" s="96"/>
      <c r="N46" s="96"/>
      <c r="O46" s="96"/>
      <c r="P46" s="96"/>
      <c r="Q46" s="96"/>
      <c r="R46" s="96"/>
      <c r="S46" s="96"/>
      <c r="T46" s="96"/>
      <c r="U46" s="96"/>
    </row>
    <row r="47" spans="1:21" x14ac:dyDescent="0.25">
      <c r="A47" s="18" t="s">
        <v>27</v>
      </c>
      <c r="B47" s="6">
        <v>196</v>
      </c>
      <c r="C47" s="5">
        <f t="shared" si="4"/>
        <v>5.6289488799540495E-2</v>
      </c>
      <c r="E47" s="121" t="s">
        <v>248</v>
      </c>
      <c r="F47" s="119"/>
      <c r="G47" s="120"/>
      <c r="I47" s="96"/>
      <c r="J47" s="96"/>
      <c r="K47" s="96"/>
      <c r="L47" s="96"/>
      <c r="M47" s="96"/>
      <c r="N47" s="96"/>
      <c r="O47" s="96"/>
      <c r="P47" s="96"/>
      <c r="Q47" s="96"/>
      <c r="R47" s="96"/>
      <c r="S47" s="96"/>
      <c r="T47" s="96"/>
      <c r="U47" s="96"/>
    </row>
    <row r="48" spans="1:21" x14ac:dyDescent="0.25">
      <c r="A48" s="18" t="s">
        <v>26</v>
      </c>
      <c r="B48" s="6">
        <v>185</v>
      </c>
      <c r="C48" s="5">
        <f t="shared" si="4"/>
        <v>5.3130384836300976E-2</v>
      </c>
      <c r="E48" s="121" t="s">
        <v>249</v>
      </c>
      <c r="F48" s="119"/>
      <c r="G48" s="120"/>
      <c r="I48" s="96"/>
      <c r="J48" s="96"/>
      <c r="K48" s="96"/>
      <c r="L48" s="96"/>
      <c r="M48" s="96"/>
      <c r="N48" s="96"/>
      <c r="O48" s="96"/>
      <c r="P48" s="96"/>
      <c r="Q48" s="96"/>
      <c r="R48" s="96"/>
      <c r="S48" s="96"/>
      <c r="T48" s="96"/>
      <c r="U48" s="96"/>
    </row>
    <row r="49" spans="1:36" ht="15.75" thickBot="1" x14ac:dyDescent="0.3">
      <c r="A49" s="18" t="s">
        <v>24</v>
      </c>
      <c r="B49" s="6">
        <v>183</v>
      </c>
      <c r="C49" s="5">
        <f t="shared" si="4"/>
        <v>5.2556002297530158E-2</v>
      </c>
      <c r="E49" s="116"/>
      <c r="F49" s="119"/>
      <c r="G49" s="120"/>
      <c r="L49" s="96"/>
      <c r="M49" s="96"/>
      <c r="N49" s="96"/>
      <c r="O49" s="96"/>
      <c r="P49" s="96"/>
      <c r="Q49" s="96"/>
      <c r="R49" s="96"/>
      <c r="S49" s="96"/>
      <c r="T49" s="96"/>
      <c r="U49" s="96"/>
    </row>
    <row r="50" spans="1:36" ht="18" thickBot="1" x14ac:dyDescent="0.35">
      <c r="A50" s="18" t="s">
        <v>63</v>
      </c>
      <c r="B50" s="6">
        <v>92</v>
      </c>
      <c r="C50" s="5">
        <f t="shared" si="4"/>
        <v>2.6421596783457783E-2</v>
      </c>
      <c r="E50" s="227" t="s">
        <v>237</v>
      </c>
      <c r="F50" s="228"/>
      <c r="G50" s="229"/>
      <c r="H50" s="35"/>
      <c r="L50" s="96"/>
    </row>
    <row r="51" spans="1:36" x14ac:dyDescent="0.25">
      <c r="A51" s="18" t="s">
        <v>23</v>
      </c>
      <c r="B51" s="6">
        <v>89</v>
      </c>
      <c r="C51" s="5">
        <f t="shared" si="4"/>
        <v>2.556002297530155E-2</v>
      </c>
      <c r="E51" s="12" t="s">
        <v>54</v>
      </c>
      <c r="F51" s="4" t="s">
        <v>1</v>
      </c>
      <c r="G51" s="11" t="s">
        <v>2</v>
      </c>
      <c r="H51" s="35"/>
      <c r="L51" s="96"/>
    </row>
    <row r="52" spans="1:36" x14ac:dyDescent="0.25">
      <c r="A52" s="18" t="s">
        <v>132</v>
      </c>
      <c r="B52" s="6">
        <v>62</v>
      </c>
      <c r="C52" s="5">
        <f t="shared" si="4"/>
        <v>1.7805858701895463E-2</v>
      </c>
      <c r="E52" s="37" t="s">
        <v>55</v>
      </c>
      <c r="F52" s="6">
        <v>35153</v>
      </c>
      <c r="G52" s="5">
        <f>F52/$F$54</f>
        <v>0.97911038074812695</v>
      </c>
      <c r="H52" s="35"/>
      <c r="L52" s="96"/>
    </row>
    <row r="53" spans="1:36" x14ac:dyDescent="0.25">
      <c r="A53" s="19" t="s">
        <v>33</v>
      </c>
      <c r="B53" s="14">
        <v>596</v>
      </c>
      <c r="C53" s="15">
        <f t="shared" si="4"/>
        <v>0.17116599655370476</v>
      </c>
      <c r="E53" s="13" t="s">
        <v>58</v>
      </c>
      <c r="F53" s="14">
        <v>750</v>
      </c>
      <c r="G53" s="15">
        <f>F53/$F$54</f>
        <v>2.0889619251873104E-2</v>
      </c>
      <c r="H53" s="35"/>
      <c r="L53" s="96"/>
    </row>
    <row r="54" spans="1:36" s="36" customFormat="1" ht="34.5" customHeight="1" thickBot="1" x14ac:dyDescent="0.3">
      <c r="A54" s="38" t="s">
        <v>5</v>
      </c>
      <c r="B54" s="3">
        <f>SUM(B43:B53)</f>
        <v>3482</v>
      </c>
      <c r="C54" s="2"/>
      <c r="D54" s="35"/>
      <c r="E54" s="38" t="s">
        <v>5</v>
      </c>
      <c r="F54" s="3">
        <f>SUM(F52:F53)</f>
        <v>35903</v>
      </c>
      <c r="G54" s="2"/>
      <c r="H54" s="35"/>
      <c r="I54" s="35"/>
      <c r="J54" s="35"/>
      <c r="K54" s="35"/>
      <c r="L54" s="96"/>
      <c r="M54" s="35"/>
      <c r="N54" s="35"/>
      <c r="O54" s="35"/>
      <c r="P54" s="35"/>
      <c r="Q54" s="35"/>
      <c r="R54" s="35"/>
      <c r="S54" s="35"/>
      <c r="T54" s="35"/>
      <c r="U54" s="35"/>
      <c r="V54" s="35"/>
      <c r="W54" s="35"/>
      <c r="X54" s="35"/>
      <c r="Y54" s="35"/>
      <c r="Z54" s="35"/>
      <c r="AA54" s="35"/>
      <c r="AB54" s="35"/>
      <c r="AC54" s="35"/>
      <c r="AD54" s="35"/>
      <c r="AE54" s="35"/>
      <c r="AF54" s="35"/>
      <c r="AG54" s="35"/>
      <c r="AH54" s="35"/>
      <c r="AI54" s="35"/>
      <c r="AJ54" s="35"/>
    </row>
    <row r="55" spans="1:36" ht="15.75" thickBot="1" x14ac:dyDescent="0.3">
      <c r="E55" s="96" t="s">
        <v>258</v>
      </c>
      <c r="F55" s="96"/>
      <c r="G55" s="96"/>
      <c r="L55" s="96"/>
    </row>
    <row r="56" spans="1:36" ht="32.25" customHeight="1" thickBot="1" x14ac:dyDescent="0.35">
      <c r="A56" s="223" t="s">
        <v>42</v>
      </c>
      <c r="B56" s="224"/>
      <c r="C56" s="225"/>
      <c r="D56" s="36"/>
      <c r="H56" s="35"/>
      <c r="L56" s="96"/>
    </row>
    <row r="57" spans="1:36" ht="18" thickBot="1" x14ac:dyDescent="0.35">
      <c r="A57" s="12" t="s">
        <v>12</v>
      </c>
      <c r="B57" s="4" t="s">
        <v>1</v>
      </c>
      <c r="C57" s="11" t="s">
        <v>2</v>
      </c>
      <c r="E57" s="223" t="s">
        <v>56</v>
      </c>
      <c r="F57" s="224"/>
      <c r="G57" s="225"/>
      <c r="H57" s="35"/>
      <c r="L57" s="96"/>
    </row>
    <row r="58" spans="1:36" x14ac:dyDescent="0.25">
      <c r="A58" s="37" t="s">
        <v>15</v>
      </c>
      <c r="B58" s="6">
        <v>161</v>
      </c>
      <c r="C58" s="5">
        <f t="shared" ref="C58:C68" si="5">B58/$B$69</f>
        <v>0.21184210526315789</v>
      </c>
      <c r="E58" s="12" t="s">
        <v>6</v>
      </c>
      <c r="F58" s="4" t="s">
        <v>7</v>
      </c>
      <c r="G58" s="11" t="s">
        <v>2</v>
      </c>
      <c r="H58" s="35"/>
      <c r="L58" s="96"/>
    </row>
    <row r="59" spans="1:36" x14ac:dyDescent="0.25">
      <c r="A59" s="37" t="s">
        <v>13</v>
      </c>
      <c r="B59" s="6">
        <v>157</v>
      </c>
      <c r="C59" s="5">
        <f t="shared" si="5"/>
        <v>0.20657894736842106</v>
      </c>
      <c r="E59" s="37" t="s">
        <v>36</v>
      </c>
      <c r="F59" s="6">
        <v>680</v>
      </c>
      <c r="G59" s="5">
        <f t="shared" ref="G59:G64" si="6">F59/$F$65</f>
        <v>2.5434823265382458E-2</v>
      </c>
      <c r="H59" s="35"/>
      <c r="L59" s="96"/>
    </row>
    <row r="60" spans="1:36" x14ac:dyDescent="0.25">
      <c r="A60" s="37" t="s">
        <v>27</v>
      </c>
      <c r="B60" s="6">
        <v>74</v>
      </c>
      <c r="C60" s="5">
        <f t="shared" si="5"/>
        <v>9.7368421052631576E-2</v>
      </c>
      <c r="E60" s="37" t="s">
        <v>37</v>
      </c>
      <c r="F60" s="6">
        <v>1178</v>
      </c>
      <c r="G60" s="5">
        <f t="shared" si="6"/>
        <v>4.4062090892089019E-2</v>
      </c>
      <c r="H60" s="35"/>
      <c r="L60" s="96"/>
    </row>
    <row r="61" spans="1:36" x14ac:dyDescent="0.25">
      <c r="A61" s="37" t="s">
        <v>18</v>
      </c>
      <c r="B61" s="6">
        <v>70</v>
      </c>
      <c r="C61" s="5">
        <f t="shared" si="5"/>
        <v>9.2105263157894732E-2</v>
      </c>
      <c r="E61" s="37" t="s">
        <v>38</v>
      </c>
      <c r="F61" s="6">
        <v>1675</v>
      </c>
      <c r="G61" s="5">
        <f t="shared" si="6"/>
        <v>6.2651954366934728E-2</v>
      </c>
      <c r="H61" s="35"/>
      <c r="L61" s="96"/>
    </row>
    <row r="62" spans="1:36" x14ac:dyDescent="0.25">
      <c r="A62" s="37" t="s">
        <v>24</v>
      </c>
      <c r="B62" s="6">
        <v>58</v>
      </c>
      <c r="C62" s="5">
        <f t="shared" si="5"/>
        <v>7.6315789473684212E-2</v>
      </c>
      <c r="E62" s="37" t="s">
        <v>39</v>
      </c>
      <c r="F62" s="6">
        <v>1812</v>
      </c>
      <c r="G62" s="5">
        <f t="shared" si="6"/>
        <v>6.7776323171872072E-2</v>
      </c>
      <c r="H62" s="35"/>
      <c r="L62" s="96"/>
    </row>
    <row r="63" spans="1:36" x14ac:dyDescent="0.25">
      <c r="A63" s="37" t="s">
        <v>20</v>
      </c>
      <c r="B63" s="6">
        <v>52</v>
      </c>
      <c r="C63" s="5">
        <f t="shared" si="5"/>
        <v>6.8421052631578952E-2</v>
      </c>
      <c r="E63" s="37" t="s">
        <v>40</v>
      </c>
      <c r="F63" s="6">
        <v>2279</v>
      </c>
      <c r="G63" s="5">
        <f t="shared" si="6"/>
        <v>8.5244062090892095E-2</v>
      </c>
      <c r="H63" s="35"/>
      <c r="L63" s="96"/>
    </row>
    <row r="64" spans="1:36" x14ac:dyDescent="0.25">
      <c r="A64" s="37" t="s">
        <v>67</v>
      </c>
      <c r="B64" s="6">
        <v>45</v>
      </c>
      <c r="C64" s="5">
        <f t="shared" si="5"/>
        <v>5.921052631578947E-2</v>
      </c>
      <c r="E64" s="13" t="s">
        <v>8</v>
      </c>
      <c r="F64" s="14">
        <v>19111</v>
      </c>
      <c r="G64" s="15">
        <f t="shared" si="6"/>
        <v>0.7148307462128296</v>
      </c>
      <c r="H64" s="35"/>
      <c r="L64" s="96"/>
    </row>
    <row r="65" spans="1:20" ht="15.75" thickBot="1" x14ac:dyDescent="0.3">
      <c r="A65" s="37" t="s">
        <v>23</v>
      </c>
      <c r="B65" s="6">
        <v>38</v>
      </c>
      <c r="C65" s="5">
        <f t="shared" si="5"/>
        <v>0.05</v>
      </c>
      <c r="E65" s="38" t="s">
        <v>5</v>
      </c>
      <c r="F65" s="3">
        <f>SUM(F59:F64)</f>
        <v>26735</v>
      </c>
      <c r="G65" s="2"/>
      <c r="H65" s="35"/>
      <c r="I65" s="96"/>
      <c r="J65" s="96"/>
      <c r="K65" s="96"/>
      <c r="L65" s="96"/>
    </row>
    <row r="66" spans="1:20" x14ac:dyDescent="0.25">
      <c r="A66" s="37" t="s">
        <v>26</v>
      </c>
      <c r="B66" s="6">
        <v>19</v>
      </c>
      <c r="C66" s="5">
        <f t="shared" si="5"/>
        <v>2.5000000000000001E-2</v>
      </c>
      <c r="E66" s="122" t="s">
        <v>250</v>
      </c>
      <c r="F66" s="96"/>
      <c r="G66" s="96"/>
      <c r="L66" s="96"/>
      <c r="M66" s="96"/>
      <c r="N66" s="96"/>
      <c r="O66" s="96"/>
      <c r="P66" s="96"/>
      <c r="Q66" s="96"/>
      <c r="R66" s="96"/>
      <c r="S66" s="96"/>
      <c r="T66" s="96"/>
    </row>
    <row r="67" spans="1:20" ht="15.75" thickBot="1" x14ac:dyDescent="0.3">
      <c r="A67" s="37" t="s">
        <v>19</v>
      </c>
      <c r="B67" s="6">
        <v>18</v>
      </c>
      <c r="C67" s="5">
        <f t="shared" si="5"/>
        <v>2.368421052631579E-2</v>
      </c>
      <c r="H67" s="35"/>
      <c r="L67" s="96"/>
    </row>
    <row r="68" spans="1:20" ht="18" thickBot="1" x14ac:dyDescent="0.35">
      <c r="A68" s="13" t="s">
        <v>33</v>
      </c>
      <c r="B68" s="14">
        <v>68</v>
      </c>
      <c r="C68" s="15">
        <f t="shared" si="5"/>
        <v>8.9473684210526316E-2</v>
      </c>
      <c r="E68" s="223" t="s">
        <v>57</v>
      </c>
      <c r="F68" s="224"/>
      <c r="G68" s="225"/>
      <c r="H68" s="35"/>
      <c r="L68" s="96"/>
    </row>
    <row r="69" spans="1:20" ht="15.75" thickBot="1" x14ac:dyDescent="0.3">
      <c r="A69" s="38" t="s">
        <v>5</v>
      </c>
      <c r="B69" s="3">
        <f>SUM(B58:B68)</f>
        <v>760</v>
      </c>
      <c r="C69" s="2"/>
      <c r="E69" s="12" t="s">
        <v>6</v>
      </c>
      <c r="F69" s="4" t="s">
        <v>7</v>
      </c>
      <c r="G69" s="11" t="s">
        <v>2</v>
      </c>
      <c r="H69" s="35"/>
      <c r="L69" s="96"/>
    </row>
    <row r="70" spans="1:20" x14ac:dyDescent="0.25">
      <c r="E70" s="37" t="s">
        <v>36</v>
      </c>
      <c r="F70" s="6">
        <v>94</v>
      </c>
      <c r="G70" s="5">
        <f t="shared" ref="G70:G75" si="7">F70/$F$76</f>
        <v>0.19341563786008231</v>
      </c>
      <c r="H70" s="35"/>
      <c r="L70" s="96"/>
    </row>
    <row r="71" spans="1:20" x14ac:dyDescent="0.25">
      <c r="E71" s="37" t="s">
        <v>37</v>
      </c>
      <c r="F71" s="6">
        <v>22</v>
      </c>
      <c r="G71" s="5">
        <f t="shared" si="7"/>
        <v>4.5267489711934158E-2</v>
      </c>
      <c r="H71" s="35"/>
      <c r="L71" s="96"/>
    </row>
    <row r="72" spans="1:20" x14ac:dyDescent="0.25">
      <c r="E72" s="37" t="s">
        <v>38</v>
      </c>
      <c r="F72" s="6">
        <v>24</v>
      </c>
      <c r="G72" s="5">
        <f t="shared" si="7"/>
        <v>4.9382716049382713E-2</v>
      </c>
      <c r="H72" s="35"/>
      <c r="L72" s="96"/>
    </row>
    <row r="73" spans="1:20" x14ac:dyDescent="0.25">
      <c r="E73" s="37" t="s">
        <v>39</v>
      </c>
      <c r="F73" s="6">
        <v>30</v>
      </c>
      <c r="G73" s="5">
        <f t="shared" si="7"/>
        <v>6.1728395061728392E-2</v>
      </c>
      <c r="H73" s="35"/>
      <c r="L73" s="96"/>
    </row>
    <row r="74" spans="1:20" x14ac:dyDescent="0.25">
      <c r="E74" s="37" t="s">
        <v>40</v>
      </c>
      <c r="F74" s="6">
        <v>59</v>
      </c>
      <c r="G74" s="5">
        <f t="shared" si="7"/>
        <v>0.12139917695473251</v>
      </c>
      <c r="H74" s="35"/>
      <c r="L74" s="96"/>
    </row>
    <row r="75" spans="1:20" x14ac:dyDescent="0.25">
      <c r="E75" s="13" t="s">
        <v>8</v>
      </c>
      <c r="F75" s="14">
        <v>257</v>
      </c>
      <c r="G75" s="15">
        <f t="shared" si="7"/>
        <v>0.5288065843621399</v>
      </c>
      <c r="H75" s="35"/>
      <c r="L75" s="96"/>
    </row>
    <row r="76" spans="1:20" ht="15.75" thickBot="1" x14ac:dyDescent="0.3">
      <c r="E76" s="38" t="s">
        <v>5</v>
      </c>
      <c r="F76" s="3">
        <f>SUM(F70:F75)</f>
        <v>486</v>
      </c>
      <c r="G76" s="2"/>
      <c r="H76" s="35"/>
      <c r="L76" s="96"/>
    </row>
    <row r="77" spans="1:20" ht="15.75" thickBot="1" x14ac:dyDescent="0.3">
      <c r="H77" s="35"/>
      <c r="L77" s="96"/>
    </row>
    <row r="78" spans="1:20" ht="18" thickBot="1" x14ac:dyDescent="0.35">
      <c r="E78" s="223" t="s">
        <v>59</v>
      </c>
      <c r="F78" s="224"/>
      <c r="G78" s="225"/>
      <c r="H78" s="35"/>
      <c r="L78" s="96"/>
    </row>
    <row r="79" spans="1:20" x14ac:dyDescent="0.25">
      <c r="E79" s="12" t="s">
        <v>6</v>
      </c>
      <c r="F79" s="4" t="s">
        <v>7</v>
      </c>
      <c r="G79" s="11" t="s">
        <v>2</v>
      </c>
      <c r="H79" s="35"/>
      <c r="L79" s="96"/>
    </row>
    <row r="80" spans="1:20" x14ac:dyDescent="0.25">
      <c r="E80" s="37" t="s">
        <v>36</v>
      </c>
      <c r="F80" s="6">
        <f>F70</f>
        <v>94</v>
      </c>
      <c r="G80" s="5">
        <f>F80/$F$82</f>
        <v>0.81034482758620685</v>
      </c>
      <c r="H80" s="35"/>
      <c r="L80" s="96"/>
    </row>
    <row r="81" spans="5:22" x14ac:dyDescent="0.25">
      <c r="E81" s="13" t="s">
        <v>37</v>
      </c>
      <c r="F81" s="14">
        <f>F71</f>
        <v>22</v>
      </c>
      <c r="G81" s="15">
        <f>F81/$F$82</f>
        <v>0.18965517241379309</v>
      </c>
      <c r="H81" s="35"/>
      <c r="L81" s="96"/>
    </row>
    <row r="82" spans="5:22" ht="34.5" customHeight="1" thickBot="1" x14ac:dyDescent="0.3">
      <c r="E82" s="38" t="s">
        <v>5</v>
      </c>
      <c r="F82" s="3">
        <f>SUM(F80:F81)</f>
        <v>116</v>
      </c>
      <c r="G82" s="2"/>
      <c r="H82" s="35"/>
      <c r="L82" s="96"/>
    </row>
    <row r="83" spans="5:22" x14ac:dyDescent="0.25">
      <c r="E83" s="96" t="s">
        <v>263</v>
      </c>
      <c r="F83" s="96"/>
      <c r="G83" s="96"/>
      <c r="H83" s="35"/>
      <c r="L83" s="96"/>
    </row>
    <row r="91" spans="5:22" x14ac:dyDescent="0.25">
      <c r="H91" s="35"/>
    </row>
    <row r="92" spans="5:22" x14ac:dyDescent="0.25">
      <c r="H92" s="35"/>
      <c r="R92" s="96"/>
      <c r="S92" s="96"/>
      <c r="T92" s="96"/>
      <c r="U92" s="96"/>
      <c r="V92" s="96"/>
    </row>
    <row r="93" spans="5:22" x14ac:dyDescent="0.25">
      <c r="H93" s="35"/>
      <c r="R93" s="96"/>
      <c r="S93" s="96"/>
      <c r="T93" s="96"/>
      <c r="U93" s="96"/>
      <c r="V93" s="96"/>
    </row>
    <row r="94" spans="5:22" x14ac:dyDescent="0.25">
      <c r="H94" s="35"/>
      <c r="R94" s="96"/>
      <c r="S94" s="96"/>
      <c r="T94" s="96"/>
      <c r="U94" s="96"/>
      <c r="V94" s="96"/>
    </row>
    <row r="95" spans="5:22" x14ac:dyDescent="0.25">
      <c r="H95" s="35"/>
      <c r="R95" s="96"/>
      <c r="S95" s="96"/>
      <c r="T95" s="96"/>
      <c r="U95" s="96"/>
      <c r="V95" s="96"/>
    </row>
    <row r="96" spans="5:22" x14ac:dyDescent="0.25">
      <c r="H96" s="35"/>
    </row>
    <row r="97" spans="8:8" x14ac:dyDescent="0.25">
      <c r="H97" s="35"/>
    </row>
    <row r="98" spans="8:8" x14ac:dyDescent="0.25">
      <c r="H98" s="35"/>
    </row>
    <row r="99" spans="8:8" x14ac:dyDescent="0.25">
      <c r="H99" s="35"/>
    </row>
    <row r="100" spans="8:8" x14ac:dyDescent="0.25">
      <c r="H100" s="35"/>
    </row>
    <row r="101" spans="8:8" x14ac:dyDescent="0.25">
      <c r="H101" s="35"/>
    </row>
    <row r="102" spans="8:8" x14ac:dyDescent="0.25">
      <c r="H102" s="35"/>
    </row>
    <row r="103" spans="8:8" ht="33.75" customHeight="1" x14ac:dyDescent="0.25">
      <c r="H103" s="35"/>
    </row>
    <row r="104" spans="8:8" x14ac:dyDescent="0.25">
      <c r="H104" s="35"/>
    </row>
    <row r="105" spans="8:8" x14ac:dyDescent="0.25">
      <c r="H105" s="35"/>
    </row>
    <row r="106" spans="8:8" x14ac:dyDescent="0.25">
      <c r="H106" s="35"/>
    </row>
    <row r="107" spans="8:8" x14ac:dyDescent="0.25">
      <c r="H107" s="35"/>
    </row>
    <row r="108" spans="8:8" x14ac:dyDescent="0.25">
      <c r="H108" s="35"/>
    </row>
    <row r="109" spans="8:8" x14ac:dyDescent="0.25">
      <c r="H109" s="35"/>
    </row>
    <row r="110" spans="8:8" x14ac:dyDescent="0.25">
      <c r="H110" s="35"/>
    </row>
    <row r="111" spans="8:8" x14ac:dyDescent="0.25">
      <c r="H111" s="35"/>
    </row>
    <row r="112" spans="8:8" x14ac:dyDescent="0.25">
      <c r="H112" s="35"/>
    </row>
    <row r="113" spans="8:8" x14ac:dyDescent="0.25">
      <c r="H113" s="35"/>
    </row>
    <row r="114" spans="8:8" ht="32.25" customHeight="1" x14ac:dyDescent="0.25">
      <c r="H114" s="35"/>
    </row>
    <row r="115" spans="8:8" x14ac:dyDescent="0.25">
      <c r="H115" s="35"/>
    </row>
    <row r="116" spans="8:8" x14ac:dyDescent="0.25">
      <c r="H116" s="35"/>
    </row>
    <row r="117" spans="8:8" x14ac:dyDescent="0.25">
      <c r="H117" s="35"/>
    </row>
    <row r="118" spans="8:8" x14ac:dyDescent="0.25">
      <c r="H118" s="35"/>
    </row>
    <row r="119" spans="8:8" x14ac:dyDescent="0.25">
      <c r="H119" s="35"/>
    </row>
    <row r="120" spans="8:8" x14ac:dyDescent="0.25">
      <c r="H120" s="35"/>
    </row>
    <row r="121" spans="8:8" x14ac:dyDescent="0.25">
      <c r="H121" s="35"/>
    </row>
    <row r="122" spans="8:8" x14ac:dyDescent="0.25">
      <c r="H122" s="35"/>
    </row>
    <row r="123" spans="8:8" x14ac:dyDescent="0.25">
      <c r="H123" s="35"/>
    </row>
    <row r="124" spans="8:8" ht="31.5" customHeight="1" x14ac:dyDescent="0.25">
      <c r="H124" s="35"/>
    </row>
    <row r="125" spans="8:8" x14ac:dyDescent="0.25">
      <c r="H125" s="35"/>
    </row>
    <row r="126" spans="8:8" x14ac:dyDescent="0.25">
      <c r="H126" s="35"/>
    </row>
    <row r="127" spans="8:8" x14ac:dyDescent="0.25">
      <c r="H127" s="35"/>
    </row>
    <row r="128" spans="8:8" x14ac:dyDescent="0.25">
      <c r="H128" s="35"/>
    </row>
    <row r="129" spans="1:8" x14ac:dyDescent="0.25">
      <c r="H129" s="35"/>
    </row>
    <row r="130" spans="1:8" ht="15.75" thickBot="1" x14ac:dyDescent="0.3"/>
    <row r="131" spans="1:8" ht="33.75" customHeight="1" thickBot="1" x14ac:dyDescent="0.35">
      <c r="A131" s="223" t="s">
        <v>60</v>
      </c>
      <c r="B131" s="224"/>
      <c r="C131" s="225"/>
    </row>
    <row r="132" spans="1:8" x14ac:dyDescent="0.25">
      <c r="A132" s="12" t="s">
        <v>12</v>
      </c>
      <c r="B132" s="4" t="s">
        <v>1</v>
      </c>
      <c r="C132" s="11" t="s">
        <v>2</v>
      </c>
    </row>
    <row r="133" spans="1:8" x14ac:dyDescent="0.25">
      <c r="A133" s="37" t="s">
        <v>15</v>
      </c>
      <c r="B133" s="6">
        <v>144</v>
      </c>
      <c r="C133" s="5">
        <f t="shared" ref="C133:C143" si="8">B133/$B$144</f>
        <v>0.29629629629629628</v>
      </c>
    </row>
    <row r="134" spans="1:8" x14ac:dyDescent="0.25">
      <c r="A134" s="37" t="s">
        <v>18</v>
      </c>
      <c r="B134" s="6">
        <v>82</v>
      </c>
      <c r="C134" s="5">
        <f t="shared" si="8"/>
        <v>0.16872427983539096</v>
      </c>
    </row>
    <row r="135" spans="1:8" x14ac:dyDescent="0.25">
      <c r="A135" s="37" t="s">
        <v>26</v>
      </c>
      <c r="B135" s="6">
        <v>49</v>
      </c>
      <c r="C135" s="5">
        <f t="shared" si="8"/>
        <v>0.10082304526748971</v>
      </c>
    </row>
    <row r="136" spans="1:8" x14ac:dyDescent="0.25">
      <c r="A136" s="37" t="s">
        <v>24</v>
      </c>
      <c r="B136" s="6">
        <v>49</v>
      </c>
      <c r="C136" s="5">
        <f t="shared" si="8"/>
        <v>0.10082304526748971</v>
      </c>
    </row>
    <row r="137" spans="1:8" x14ac:dyDescent="0.25">
      <c r="A137" s="37" t="s">
        <v>13</v>
      </c>
      <c r="B137" s="6">
        <v>37</v>
      </c>
      <c r="C137" s="5">
        <f t="shared" si="8"/>
        <v>7.6131687242798354E-2</v>
      </c>
    </row>
    <row r="138" spans="1:8" x14ac:dyDescent="0.25">
      <c r="A138" s="37" t="s">
        <v>27</v>
      </c>
      <c r="B138" s="6">
        <v>30</v>
      </c>
      <c r="C138" s="5">
        <f t="shared" si="8"/>
        <v>6.1728395061728392E-2</v>
      </c>
    </row>
    <row r="139" spans="1:8" x14ac:dyDescent="0.25">
      <c r="A139" s="37" t="s">
        <v>20</v>
      </c>
      <c r="B139" s="6">
        <v>25</v>
      </c>
      <c r="C139" s="5">
        <f t="shared" si="8"/>
        <v>5.1440329218106998E-2</v>
      </c>
    </row>
    <row r="140" spans="1:8" x14ac:dyDescent="0.25">
      <c r="A140" s="37" t="s">
        <v>22</v>
      </c>
      <c r="B140" s="6">
        <v>20</v>
      </c>
      <c r="C140" s="5">
        <f t="shared" si="8"/>
        <v>4.1152263374485597E-2</v>
      </c>
    </row>
    <row r="141" spans="1:8" x14ac:dyDescent="0.25">
      <c r="A141" s="37" t="s">
        <v>67</v>
      </c>
      <c r="B141" s="6">
        <v>14</v>
      </c>
      <c r="C141" s="5">
        <f t="shared" si="8"/>
        <v>2.8806584362139918E-2</v>
      </c>
    </row>
    <row r="142" spans="1:8" x14ac:dyDescent="0.25">
      <c r="A142" s="37" t="s">
        <v>19</v>
      </c>
      <c r="B142" s="6">
        <v>13</v>
      </c>
      <c r="C142" s="5">
        <f t="shared" si="8"/>
        <v>2.6748971193415638E-2</v>
      </c>
    </row>
    <row r="143" spans="1:8" x14ac:dyDescent="0.25">
      <c r="A143" s="13" t="s">
        <v>33</v>
      </c>
      <c r="B143" s="14">
        <v>23</v>
      </c>
      <c r="C143" s="15">
        <f t="shared" si="8"/>
        <v>4.7325102880658436E-2</v>
      </c>
    </row>
    <row r="144" spans="1:8" ht="15.75" thickBot="1" x14ac:dyDescent="0.3">
      <c r="A144" s="38" t="s">
        <v>5</v>
      </c>
      <c r="B144" s="3">
        <f>SUM(B133:B143)</f>
        <v>486</v>
      </c>
      <c r="C144" s="2"/>
      <c r="E144" s="96"/>
      <c r="F144" s="96"/>
    </row>
    <row r="145" spans="1:10" x14ac:dyDescent="0.25">
      <c r="A145" s="123" t="s">
        <v>251</v>
      </c>
      <c r="B145" s="96"/>
      <c r="C145" s="96"/>
      <c r="D145" s="96"/>
    </row>
    <row r="146" spans="1:10" ht="15.75" thickBot="1" x14ac:dyDescent="0.3"/>
    <row r="147" spans="1:10" ht="33" customHeight="1" thickBot="1" x14ac:dyDescent="0.35">
      <c r="A147" s="223" t="s">
        <v>61</v>
      </c>
      <c r="B147" s="224"/>
      <c r="C147" s="225"/>
    </row>
    <row r="148" spans="1:10" x14ac:dyDescent="0.25">
      <c r="A148" s="12" t="s">
        <v>12</v>
      </c>
      <c r="B148" s="4" t="s">
        <v>1</v>
      </c>
      <c r="C148" s="11" t="s">
        <v>2</v>
      </c>
    </row>
    <row r="149" spans="1:10" x14ac:dyDescent="0.25">
      <c r="A149" s="37" t="s">
        <v>24</v>
      </c>
      <c r="B149" s="6">
        <v>49</v>
      </c>
      <c r="C149" s="5">
        <f>B149/$B$154</f>
        <v>0.42241379310344829</v>
      </c>
    </row>
    <row r="150" spans="1:10" x14ac:dyDescent="0.25">
      <c r="A150" s="37" t="s">
        <v>13</v>
      </c>
      <c r="B150" s="6">
        <v>37</v>
      </c>
      <c r="C150" s="5">
        <f>B150/$B$154</f>
        <v>0.31896551724137934</v>
      </c>
    </row>
    <row r="151" spans="1:10" x14ac:dyDescent="0.25">
      <c r="A151" s="37" t="s">
        <v>67</v>
      </c>
      <c r="B151" s="6">
        <v>14</v>
      </c>
      <c r="C151" s="5">
        <f>B151/$B$154</f>
        <v>0.1206896551724138</v>
      </c>
    </row>
    <row r="152" spans="1:10" x14ac:dyDescent="0.25">
      <c r="A152" s="37" t="s">
        <v>18</v>
      </c>
      <c r="B152" s="6">
        <v>8</v>
      </c>
      <c r="C152" s="5">
        <f>B152/$B$154</f>
        <v>6.8965517241379309E-2</v>
      </c>
    </row>
    <row r="153" spans="1:10" x14ac:dyDescent="0.25">
      <c r="A153" s="13" t="s">
        <v>26</v>
      </c>
      <c r="B153" s="14">
        <v>8</v>
      </c>
      <c r="C153" s="15">
        <f>B153/$B$154</f>
        <v>6.8965517241379309E-2</v>
      </c>
    </row>
    <row r="154" spans="1:10" ht="15.75" thickBot="1" x14ac:dyDescent="0.3">
      <c r="A154" s="38" t="s">
        <v>5</v>
      </c>
      <c r="B154" s="3">
        <f>SUM(B149:B153)</f>
        <v>116</v>
      </c>
      <c r="C154" s="2"/>
    </row>
    <row r="155" spans="1:10" x14ac:dyDescent="0.25">
      <c r="E155" s="96"/>
      <c r="F155" s="96"/>
      <c r="G155" s="96"/>
    </row>
    <row r="156" spans="1:10" x14ac:dyDescent="0.25">
      <c r="A156" s="96" t="s">
        <v>252</v>
      </c>
      <c r="B156" s="96"/>
      <c r="C156" s="96"/>
      <c r="D156" s="96"/>
      <c r="I156" s="96"/>
      <c r="J156" s="96"/>
    </row>
  </sheetData>
  <mergeCells count="18">
    <mergeCell ref="A1:F1"/>
    <mergeCell ref="A5:C5"/>
    <mergeCell ref="I5:J5"/>
    <mergeCell ref="A12:C12"/>
    <mergeCell ref="A24:C24"/>
    <mergeCell ref="E12:G12"/>
    <mergeCell ref="E18:G18"/>
    <mergeCell ref="A35:C35"/>
    <mergeCell ref="A147:C147"/>
    <mergeCell ref="A41:C41"/>
    <mergeCell ref="A56:C56"/>
    <mergeCell ref="E25:G25"/>
    <mergeCell ref="E36:G36"/>
    <mergeCell ref="E50:G50"/>
    <mergeCell ref="E57:G57"/>
    <mergeCell ref="E68:G68"/>
    <mergeCell ref="E78:G78"/>
    <mergeCell ref="A131:C1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1"/>
  <sheetViews>
    <sheetView topLeftCell="A4" workbookViewId="0">
      <selection activeCell="A56" sqref="A56:C69"/>
    </sheetView>
  </sheetViews>
  <sheetFormatPr defaultColWidth="9.140625" defaultRowHeight="15" x14ac:dyDescent="0.25"/>
  <cols>
    <col min="1" max="1" width="26.7109375" style="40" customWidth="1"/>
    <col min="2" max="2" width="10.7109375" style="40" bestFit="1" customWidth="1"/>
    <col min="3" max="3" width="7.7109375" style="40" customWidth="1"/>
    <col min="4" max="4" width="9.140625" style="40"/>
    <col min="5" max="5" width="33.7109375" style="40" bestFit="1" customWidth="1"/>
    <col min="6" max="6" width="18.42578125" style="40" bestFit="1" customWidth="1"/>
    <col min="7" max="7" width="15.140625" style="40" customWidth="1"/>
    <col min="8" max="8" width="9.140625" style="40"/>
    <col min="9" max="9" width="14.7109375" style="40" bestFit="1" customWidth="1"/>
    <col min="10" max="16384" width="9.140625" style="40"/>
  </cols>
  <sheetData>
    <row r="1" spans="1:10" ht="21" x14ac:dyDescent="0.35">
      <c r="A1" s="226" t="s">
        <v>133</v>
      </c>
      <c r="B1" s="226"/>
      <c r="C1" s="226"/>
      <c r="D1" s="226"/>
      <c r="E1" s="226"/>
      <c r="F1" s="226"/>
    </row>
    <row r="2" spans="1:10" s="96" customFormat="1" x14ac:dyDescent="0.25">
      <c r="A2" s="117" t="s">
        <v>245</v>
      </c>
    </row>
    <row r="3" spans="1:10" s="96" customFormat="1" x14ac:dyDescent="0.25">
      <c r="A3" s="96" t="s">
        <v>246</v>
      </c>
    </row>
    <row r="4" spans="1:10" ht="15.75" thickBot="1" x14ac:dyDescent="0.3">
      <c r="A4" s="96"/>
      <c r="B4" s="96"/>
      <c r="C4" s="96"/>
      <c r="D4" s="96"/>
      <c r="E4" s="96"/>
      <c r="F4" s="96"/>
    </row>
    <row r="5" spans="1:10" ht="18" thickBot="1" x14ac:dyDescent="0.35">
      <c r="A5" s="227" t="s">
        <v>34</v>
      </c>
      <c r="B5" s="228"/>
      <c r="C5" s="229"/>
      <c r="I5" s="227" t="s">
        <v>62</v>
      </c>
      <c r="J5" s="229"/>
    </row>
    <row r="6" spans="1:10" x14ac:dyDescent="0.25">
      <c r="A6" s="12" t="s">
        <v>0</v>
      </c>
      <c r="B6" s="4" t="s">
        <v>1</v>
      </c>
      <c r="C6" s="11" t="s">
        <v>2</v>
      </c>
      <c r="I6" s="17" t="s">
        <v>134</v>
      </c>
      <c r="J6" s="44"/>
    </row>
    <row r="7" spans="1:10" x14ac:dyDescent="0.25">
      <c r="A7" s="42" t="s">
        <v>3</v>
      </c>
      <c r="B7" s="6">
        <v>163617</v>
      </c>
      <c r="C7" s="5">
        <f>B7/$B$9</f>
        <v>0.9043110595257835</v>
      </c>
      <c r="I7" s="42" t="s">
        <v>135</v>
      </c>
      <c r="J7" s="44"/>
    </row>
    <row r="8" spans="1:10" x14ac:dyDescent="0.25">
      <c r="A8" s="13" t="s">
        <v>4</v>
      </c>
      <c r="B8" s="14">
        <v>17313</v>
      </c>
      <c r="C8" s="15">
        <f>B8/$B$9</f>
        <v>9.5688940474216541E-2</v>
      </c>
      <c r="I8" s="42" t="s">
        <v>136</v>
      </c>
      <c r="J8" s="44"/>
    </row>
    <row r="9" spans="1:10" ht="15.75" thickBot="1" x14ac:dyDescent="0.3">
      <c r="A9" s="43" t="s">
        <v>5</v>
      </c>
      <c r="B9" s="3">
        <f>SUM(B7:B8)</f>
        <v>180930</v>
      </c>
      <c r="C9" s="2"/>
      <c r="I9" s="42" t="s">
        <v>137</v>
      </c>
      <c r="J9" s="44"/>
    </row>
    <row r="10" spans="1:10" x14ac:dyDescent="0.25">
      <c r="A10" s="96" t="s">
        <v>268</v>
      </c>
      <c r="B10" s="137"/>
      <c r="C10" s="137"/>
      <c r="D10" s="96"/>
      <c r="I10" s="42" t="s">
        <v>138</v>
      </c>
      <c r="J10" s="44"/>
    </row>
    <row r="11" spans="1:10" ht="15.75" thickBot="1" x14ac:dyDescent="0.3">
      <c r="I11" s="42" t="s">
        <v>139</v>
      </c>
      <c r="J11" s="44"/>
    </row>
    <row r="12" spans="1:10" ht="18" thickBot="1" x14ac:dyDescent="0.35">
      <c r="A12" s="227" t="s">
        <v>35</v>
      </c>
      <c r="B12" s="228"/>
      <c r="C12" s="229"/>
      <c r="E12" s="264" t="s">
        <v>262</v>
      </c>
      <c r="F12" s="265"/>
      <c r="G12" s="266"/>
      <c r="I12" s="42" t="s">
        <v>140</v>
      </c>
      <c r="J12" s="44"/>
    </row>
    <row r="13" spans="1:10" x14ac:dyDescent="0.25">
      <c r="A13" s="12" t="s">
        <v>6</v>
      </c>
      <c r="B13" s="4" t="s">
        <v>7</v>
      </c>
      <c r="C13" s="11" t="s">
        <v>2</v>
      </c>
      <c r="E13" s="12" t="s">
        <v>0</v>
      </c>
      <c r="F13" s="4" t="s">
        <v>1</v>
      </c>
      <c r="G13" s="11" t="s">
        <v>2</v>
      </c>
      <c r="I13" s="42" t="s">
        <v>141</v>
      </c>
      <c r="J13" s="44"/>
    </row>
    <row r="14" spans="1:10" x14ac:dyDescent="0.25">
      <c r="A14" s="42" t="s">
        <v>36</v>
      </c>
      <c r="B14" s="6">
        <v>12262</v>
      </c>
      <c r="C14" s="5">
        <f>B14/$B$21</f>
        <v>6.7772066545072673E-2</v>
      </c>
      <c r="E14" s="98" t="s">
        <v>3</v>
      </c>
      <c r="F14" s="6">
        <v>10020</v>
      </c>
      <c r="G14" s="5">
        <v>0.81699999999999995</v>
      </c>
      <c r="I14" s="42"/>
      <c r="J14" s="44"/>
    </row>
    <row r="15" spans="1:10" x14ac:dyDescent="0.25">
      <c r="A15" s="42" t="s">
        <v>37</v>
      </c>
      <c r="B15" s="6">
        <v>16903</v>
      </c>
      <c r="C15" s="5">
        <f t="shared" ref="C15:C20" si="0">B15/$B$21</f>
        <v>9.3422870723484222E-2</v>
      </c>
      <c r="E15" s="13" t="s">
        <v>4</v>
      </c>
      <c r="F15" s="14">
        <v>2242</v>
      </c>
      <c r="G15" s="15">
        <v>0.183</v>
      </c>
      <c r="I15" s="42"/>
      <c r="J15" s="44"/>
    </row>
    <row r="16" spans="1:10" ht="15.75" thickBot="1" x14ac:dyDescent="0.3">
      <c r="A16" s="42" t="s">
        <v>38</v>
      </c>
      <c r="B16" s="6">
        <v>17640</v>
      </c>
      <c r="C16" s="5">
        <f t="shared" si="0"/>
        <v>9.7496269275410385E-2</v>
      </c>
      <c r="E16" s="99" t="s">
        <v>5</v>
      </c>
      <c r="F16" s="3">
        <v>12262</v>
      </c>
      <c r="G16" s="115"/>
      <c r="I16" s="42"/>
      <c r="J16" s="44"/>
    </row>
    <row r="17" spans="1:10" ht="15.75" thickBot="1" x14ac:dyDescent="0.3">
      <c r="A17" s="42" t="s">
        <v>39</v>
      </c>
      <c r="B17" s="6">
        <v>17118</v>
      </c>
      <c r="C17" s="5">
        <f t="shared" si="0"/>
        <v>9.4611175592770685E-2</v>
      </c>
      <c r="E17" s="96"/>
      <c r="F17" s="96"/>
      <c r="G17" s="96"/>
      <c r="I17" s="42"/>
      <c r="J17" s="44"/>
    </row>
    <row r="18" spans="1:10" ht="18" thickBot="1" x14ac:dyDescent="0.35">
      <c r="A18" s="42" t="s">
        <v>40</v>
      </c>
      <c r="B18" s="6">
        <v>19378</v>
      </c>
      <c r="C18" s="5">
        <f t="shared" si="0"/>
        <v>0.10710219421875863</v>
      </c>
      <c r="E18" s="227" t="s">
        <v>260</v>
      </c>
      <c r="F18" s="228"/>
      <c r="G18" s="229"/>
      <c r="I18" s="42"/>
      <c r="J18" s="44"/>
    </row>
    <row r="19" spans="1:10" x14ac:dyDescent="0.25">
      <c r="A19" s="42" t="s">
        <v>8</v>
      </c>
      <c r="B19" s="6">
        <v>88365</v>
      </c>
      <c r="C19" s="5">
        <f t="shared" si="0"/>
        <v>0.48839330127673686</v>
      </c>
      <c r="E19" s="12" t="s">
        <v>0</v>
      </c>
      <c r="F19" s="4" t="s">
        <v>1</v>
      </c>
      <c r="G19" s="11" t="s">
        <v>2</v>
      </c>
      <c r="I19" s="42"/>
      <c r="J19" s="44"/>
    </row>
    <row r="20" spans="1:10" x14ac:dyDescent="0.25">
      <c r="A20" s="13" t="s">
        <v>9</v>
      </c>
      <c r="B20" s="14">
        <v>9264</v>
      </c>
      <c r="C20" s="15">
        <f t="shared" si="0"/>
        <v>5.1202122367766542E-2</v>
      </c>
      <c r="E20" s="98" t="s">
        <v>3</v>
      </c>
      <c r="F20" s="6">
        <v>13629</v>
      </c>
      <c r="G20" s="5">
        <v>0.80600000000000005</v>
      </c>
      <c r="I20" s="42"/>
      <c r="J20" s="44"/>
    </row>
    <row r="21" spans="1:10" ht="15.75" thickBot="1" x14ac:dyDescent="0.3">
      <c r="A21" s="43" t="s">
        <v>5</v>
      </c>
      <c r="B21" s="3">
        <f>SUM(B14:B20)</f>
        <v>180930</v>
      </c>
      <c r="C21" s="2"/>
      <c r="E21" s="13" t="s">
        <v>4</v>
      </c>
      <c r="F21" s="14">
        <v>3274</v>
      </c>
      <c r="G21" s="15">
        <v>0.19409999999999999</v>
      </c>
      <c r="I21" s="42"/>
      <c r="J21" s="44"/>
    </row>
    <row r="22" spans="1:10" ht="15.75" thickBot="1" x14ac:dyDescent="0.3">
      <c r="A22" s="96" t="s">
        <v>268</v>
      </c>
      <c r="B22" s="96"/>
      <c r="C22" s="96"/>
      <c r="D22" s="96"/>
      <c r="E22" s="99" t="s">
        <v>5</v>
      </c>
      <c r="F22" s="3">
        <v>16903</v>
      </c>
      <c r="G22" s="2"/>
      <c r="I22" s="42"/>
      <c r="J22" s="44"/>
    </row>
    <row r="23" spans="1:10" ht="15.75" thickBot="1" x14ac:dyDescent="0.3">
      <c r="I23" s="42"/>
      <c r="J23" s="44"/>
    </row>
    <row r="24" spans="1:10" ht="18" thickBot="1" x14ac:dyDescent="0.35">
      <c r="A24" s="227" t="s">
        <v>10</v>
      </c>
      <c r="B24" s="228"/>
      <c r="C24" s="229"/>
      <c r="I24" s="42"/>
      <c r="J24" s="44"/>
    </row>
    <row r="25" spans="1:10" ht="18" thickBot="1" x14ac:dyDescent="0.35">
      <c r="A25" s="12" t="s">
        <v>6</v>
      </c>
      <c r="B25" s="4" t="s">
        <v>7</v>
      </c>
      <c r="C25" s="11" t="s">
        <v>2</v>
      </c>
      <c r="E25" s="227" t="s">
        <v>44</v>
      </c>
      <c r="F25" s="228"/>
      <c r="G25" s="229"/>
    </row>
    <row r="26" spans="1:10" x14ac:dyDescent="0.25">
      <c r="A26" s="42" t="s">
        <v>36</v>
      </c>
      <c r="B26" s="6">
        <v>2242</v>
      </c>
      <c r="C26" s="5">
        <f>B26/$B$33</f>
        <v>0.12949806503783284</v>
      </c>
      <c r="E26" s="12" t="s">
        <v>45</v>
      </c>
      <c r="F26" s="4" t="s">
        <v>7</v>
      </c>
      <c r="G26" s="11" t="s">
        <v>2</v>
      </c>
    </row>
    <row r="27" spans="1:10" x14ac:dyDescent="0.25">
      <c r="A27" s="42" t="s">
        <v>37</v>
      </c>
      <c r="B27" s="6">
        <v>3274</v>
      </c>
      <c r="C27" s="5">
        <f t="shared" ref="C27:C32" si="1">B27/$B$33</f>
        <v>0.18910645179922603</v>
      </c>
      <c r="E27" s="42" t="s">
        <v>46</v>
      </c>
      <c r="F27" s="6">
        <v>843</v>
      </c>
      <c r="G27" s="5">
        <f t="shared" ref="G27:G33" si="2">F27/$F$34</f>
        <v>4.8691734534742681E-2</v>
      </c>
    </row>
    <row r="28" spans="1:10" x14ac:dyDescent="0.25">
      <c r="A28" s="42" t="s">
        <v>38</v>
      </c>
      <c r="B28" s="6">
        <v>2595</v>
      </c>
      <c r="C28" s="5">
        <f t="shared" si="1"/>
        <v>0.14988736787385201</v>
      </c>
      <c r="E28" s="42" t="s">
        <v>47</v>
      </c>
      <c r="F28" s="6">
        <v>1430</v>
      </c>
      <c r="G28" s="5">
        <f t="shared" si="2"/>
        <v>8.2596892508519607E-2</v>
      </c>
    </row>
    <row r="29" spans="1:10" x14ac:dyDescent="0.25">
      <c r="A29" s="42" t="s">
        <v>39</v>
      </c>
      <c r="B29" s="6">
        <v>2222</v>
      </c>
      <c r="C29" s="5">
        <f t="shared" si="1"/>
        <v>0.12834286374400738</v>
      </c>
      <c r="E29" s="42" t="s">
        <v>48</v>
      </c>
      <c r="F29" s="6">
        <v>3315</v>
      </c>
      <c r="G29" s="5">
        <f t="shared" si="2"/>
        <v>0.19147461445156819</v>
      </c>
    </row>
    <row r="30" spans="1:10" x14ac:dyDescent="0.25">
      <c r="A30" s="42" t="s">
        <v>40</v>
      </c>
      <c r="B30" s="6">
        <v>1418</v>
      </c>
      <c r="C30" s="5">
        <f t="shared" si="1"/>
        <v>8.1903771732224337E-2</v>
      </c>
      <c r="E30" s="42" t="s">
        <v>49</v>
      </c>
      <c r="F30" s="6">
        <v>3037</v>
      </c>
      <c r="G30" s="5">
        <f t="shared" si="2"/>
        <v>0.17541731646739445</v>
      </c>
    </row>
    <row r="31" spans="1:10" x14ac:dyDescent="0.25">
      <c r="A31" s="42" t="s">
        <v>8</v>
      </c>
      <c r="B31" s="6">
        <v>4774</v>
      </c>
      <c r="C31" s="5">
        <f t="shared" si="1"/>
        <v>0.2757465488361347</v>
      </c>
      <c r="E31" s="42" t="s">
        <v>50</v>
      </c>
      <c r="F31" s="6">
        <v>3135</v>
      </c>
      <c r="G31" s="5">
        <f t="shared" si="2"/>
        <v>0.18107780280713914</v>
      </c>
    </row>
    <row r="32" spans="1:10" x14ac:dyDescent="0.25">
      <c r="A32" s="13" t="s">
        <v>9</v>
      </c>
      <c r="B32" s="14">
        <v>788</v>
      </c>
      <c r="C32" s="15">
        <f t="shared" si="1"/>
        <v>4.5514930976722691E-2</v>
      </c>
      <c r="E32" s="42" t="s">
        <v>51</v>
      </c>
      <c r="F32" s="6">
        <v>2045</v>
      </c>
      <c r="G32" s="5">
        <f t="shared" si="2"/>
        <v>0.11811933229365217</v>
      </c>
    </row>
    <row r="33" spans="1:34" ht="15.75" thickBot="1" x14ac:dyDescent="0.3">
      <c r="A33" s="43" t="s">
        <v>5</v>
      </c>
      <c r="B33" s="3">
        <f>SUM(B26:B32)</f>
        <v>17313</v>
      </c>
      <c r="C33" s="2"/>
      <c r="E33" s="13" t="s">
        <v>52</v>
      </c>
      <c r="F33" s="14">
        <v>3508</v>
      </c>
      <c r="G33" s="15">
        <f t="shared" si="2"/>
        <v>0.20262230693698377</v>
      </c>
      <c r="AA33" s="96"/>
      <c r="AB33" s="96"/>
      <c r="AC33" s="96"/>
      <c r="AD33" s="96"/>
      <c r="AE33" s="96"/>
      <c r="AF33" s="96"/>
      <c r="AG33" s="96"/>
      <c r="AH33" s="96"/>
    </row>
    <row r="34" spans="1:34" ht="15.75" thickBot="1" x14ac:dyDescent="0.3">
      <c r="E34" s="43" t="s">
        <v>5</v>
      </c>
      <c r="F34" s="3">
        <f>SUM(F27:F33)</f>
        <v>17313</v>
      </c>
      <c r="G34" s="2"/>
    </row>
    <row r="35" spans="1:34" ht="36.75" customHeight="1" thickBot="1" x14ac:dyDescent="0.35">
      <c r="A35" s="223" t="s">
        <v>41</v>
      </c>
      <c r="B35" s="224"/>
      <c r="C35" s="225"/>
    </row>
    <row r="36" spans="1:34" ht="18" thickBot="1" x14ac:dyDescent="0.35">
      <c r="A36" s="12" t="s">
        <v>6</v>
      </c>
      <c r="B36" s="4" t="s">
        <v>7</v>
      </c>
      <c r="C36" s="11" t="s">
        <v>2</v>
      </c>
      <c r="E36" s="223" t="s">
        <v>53</v>
      </c>
      <c r="F36" s="224"/>
      <c r="G36" s="225"/>
    </row>
    <row r="37" spans="1:34" x14ac:dyDescent="0.25">
      <c r="A37" s="42" t="s">
        <v>36</v>
      </c>
      <c r="B37" s="6">
        <f>B26</f>
        <v>2242</v>
      </c>
      <c r="C37" s="5">
        <f>B37/$B$39</f>
        <v>0.4064539521392313</v>
      </c>
      <c r="E37" s="12" t="s">
        <v>45</v>
      </c>
      <c r="F37" s="4" t="s">
        <v>7</v>
      </c>
      <c r="G37" s="11" t="s">
        <v>2</v>
      </c>
    </row>
    <row r="38" spans="1:34" x14ac:dyDescent="0.25">
      <c r="A38" s="13" t="s">
        <v>37</v>
      </c>
      <c r="B38" s="14">
        <f>B27</f>
        <v>3274</v>
      </c>
      <c r="C38" s="15">
        <f>B38/$B$39</f>
        <v>0.5935460478607687</v>
      </c>
      <c r="E38" s="42" t="s">
        <v>46</v>
      </c>
      <c r="F38" s="6">
        <v>282</v>
      </c>
      <c r="G38" s="5">
        <f t="shared" ref="G38:G44" si="3">F38/$F$45</f>
        <v>5.1124002900652644E-2</v>
      </c>
    </row>
    <row r="39" spans="1:34" ht="15.75" thickBot="1" x14ac:dyDescent="0.3">
      <c r="A39" s="43" t="s">
        <v>5</v>
      </c>
      <c r="B39" s="3">
        <f>SUM(B37:B38)</f>
        <v>5516</v>
      </c>
      <c r="C39" s="2"/>
      <c r="E39" s="42" t="s">
        <v>47</v>
      </c>
      <c r="F39" s="6">
        <v>443</v>
      </c>
      <c r="G39" s="5">
        <f t="shared" si="3"/>
        <v>8.031182015953589E-2</v>
      </c>
    </row>
    <row r="40" spans="1:34" ht="15.75" thickBot="1" x14ac:dyDescent="0.3">
      <c r="E40" s="42" t="s">
        <v>48</v>
      </c>
      <c r="F40" s="6">
        <v>1059</v>
      </c>
      <c r="G40" s="5">
        <f t="shared" si="3"/>
        <v>0.19198694706308919</v>
      </c>
    </row>
    <row r="41" spans="1:34" ht="18" thickBot="1" x14ac:dyDescent="0.35">
      <c r="A41" s="227" t="s">
        <v>11</v>
      </c>
      <c r="B41" s="228"/>
      <c r="C41" s="229"/>
      <c r="E41" s="42" t="s">
        <v>49</v>
      </c>
      <c r="F41" s="6">
        <v>1158</v>
      </c>
      <c r="G41" s="5">
        <f t="shared" si="3"/>
        <v>0.20993473531544599</v>
      </c>
    </row>
    <row r="42" spans="1:34" x14ac:dyDescent="0.25">
      <c r="A42" s="12" t="s">
        <v>12</v>
      </c>
      <c r="B42" s="4" t="s">
        <v>1</v>
      </c>
      <c r="C42" s="11" t="s">
        <v>2</v>
      </c>
      <c r="E42" s="42" t="s">
        <v>50</v>
      </c>
      <c r="F42" s="6">
        <v>828</v>
      </c>
      <c r="G42" s="5">
        <f t="shared" si="3"/>
        <v>0.15010877447425672</v>
      </c>
    </row>
    <row r="43" spans="1:34" x14ac:dyDescent="0.25">
      <c r="A43" s="18" t="s">
        <v>13</v>
      </c>
      <c r="B43" s="6">
        <v>4109</v>
      </c>
      <c r="C43" s="5">
        <f t="shared" ref="C43:C53" si="4">B43/$B$54</f>
        <v>0.23733610581643852</v>
      </c>
      <c r="E43" s="42" t="s">
        <v>51</v>
      </c>
      <c r="F43" s="6">
        <v>349</v>
      </c>
      <c r="G43" s="5">
        <f t="shared" si="3"/>
        <v>6.327048585931834E-2</v>
      </c>
    </row>
    <row r="44" spans="1:34" x14ac:dyDescent="0.25">
      <c r="A44" s="18" t="s">
        <v>15</v>
      </c>
      <c r="B44" s="6">
        <v>2049</v>
      </c>
      <c r="C44" s="5">
        <f t="shared" si="4"/>
        <v>0.11835037255241726</v>
      </c>
      <c r="E44" s="13" t="s">
        <v>52</v>
      </c>
      <c r="F44" s="14">
        <v>1397</v>
      </c>
      <c r="G44" s="15">
        <f t="shared" si="3"/>
        <v>0.25326323422770125</v>
      </c>
    </row>
    <row r="45" spans="1:34" ht="15.75" thickBot="1" x14ac:dyDescent="0.3">
      <c r="A45" s="18" t="s">
        <v>142</v>
      </c>
      <c r="B45" s="6">
        <v>1565</v>
      </c>
      <c r="C45" s="5">
        <f t="shared" si="4"/>
        <v>9.0394501241841396E-2</v>
      </c>
      <c r="E45" s="43" t="s">
        <v>5</v>
      </c>
      <c r="F45" s="3">
        <f>SUM(F38:F44)</f>
        <v>5516</v>
      </c>
      <c r="G45" s="2"/>
      <c r="I45" s="96"/>
      <c r="J45" s="96"/>
      <c r="K45" s="96"/>
    </row>
    <row r="46" spans="1:34" x14ac:dyDescent="0.25">
      <c r="A46" s="18" t="s">
        <v>14</v>
      </c>
      <c r="B46" s="6">
        <v>1095</v>
      </c>
      <c r="C46" s="5">
        <f t="shared" si="4"/>
        <v>6.3247270836943342E-2</v>
      </c>
      <c r="E46" s="118" t="s">
        <v>247</v>
      </c>
      <c r="F46" s="96"/>
      <c r="G46" s="96"/>
      <c r="H46" s="96"/>
      <c r="I46" s="96"/>
      <c r="J46" s="96"/>
      <c r="K46" s="96"/>
      <c r="L46" s="96"/>
      <c r="M46" s="96"/>
      <c r="N46" s="96"/>
      <c r="O46" s="96"/>
      <c r="P46" s="96"/>
      <c r="Q46" s="96"/>
      <c r="R46" s="96"/>
      <c r="S46" s="96"/>
      <c r="T46" s="96"/>
      <c r="U46" s="96"/>
      <c r="V46" s="96"/>
      <c r="W46" s="96"/>
      <c r="X46" s="96"/>
      <c r="Y46" s="96"/>
      <c r="Z46" s="96"/>
    </row>
    <row r="47" spans="1:34" x14ac:dyDescent="0.25">
      <c r="A47" s="18" t="s">
        <v>24</v>
      </c>
      <c r="B47" s="6">
        <v>973</v>
      </c>
      <c r="C47" s="5">
        <f t="shared" si="4"/>
        <v>5.6200542944608099E-2</v>
      </c>
      <c r="E47" s="121" t="s">
        <v>248</v>
      </c>
      <c r="F47" s="96"/>
      <c r="G47" s="96"/>
      <c r="H47" s="96"/>
      <c r="I47" s="96"/>
      <c r="J47" s="96"/>
      <c r="K47" s="96"/>
      <c r="L47" s="96"/>
      <c r="M47" s="96"/>
      <c r="N47" s="96"/>
      <c r="O47" s="96"/>
      <c r="P47" s="96"/>
      <c r="Q47" s="96"/>
      <c r="R47" s="96"/>
      <c r="S47" s="96"/>
      <c r="T47" s="96"/>
      <c r="U47" s="96"/>
      <c r="V47" s="96"/>
      <c r="W47" s="96"/>
      <c r="X47" s="96"/>
      <c r="Y47" s="96"/>
      <c r="Z47" s="96"/>
    </row>
    <row r="48" spans="1:34" x14ac:dyDescent="0.25">
      <c r="A48" s="18" t="s">
        <v>26</v>
      </c>
      <c r="B48" s="6">
        <v>833</v>
      </c>
      <c r="C48" s="5">
        <f t="shared" si="4"/>
        <v>4.8114133887829952E-2</v>
      </c>
      <c r="E48" s="121" t="s">
        <v>249</v>
      </c>
      <c r="F48" s="96"/>
      <c r="G48" s="96"/>
      <c r="H48" s="96"/>
      <c r="L48" s="96"/>
      <c r="M48" s="96"/>
      <c r="N48" s="96"/>
      <c r="O48" s="96"/>
      <c r="P48" s="96"/>
      <c r="Q48" s="96"/>
      <c r="R48" s="96"/>
      <c r="S48" s="96"/>
      <c r="T48" s="96"/>
      <c r="U48" s="96"/>
      <c r="V48" s="96"/>
      <c r="W48" s="96"/>
      <c r="X48" s="96"/>
      <c r="Y48" s="96"/>
      <c r="Z48" s="96"/>
    </row>
    <row r="49" spans="1:34" ht="15.75" thickBot="1" x14ac:dyDescent="0.3">
      <c r="A49" s="18" t="s">
        <v>20</v>
      </c>
      <c r="B49" s="6">
        <v>736</v>
      </c>
      <c r="C49" s="5">
        <f t="shared" si="4"/>
        <v>4.2511407612776525E-2</v>
      </c>
    </row>
    <row r="50" spans="1:34" ht="18" thickBot="1" x14ac:dyDescent="0.35">
      <c r="A50" s="18" t="s">
        <v>27</v>
      </c>
      <c r="B50" s="6">
        <v>555</v>
      </c>
      <c r="C50" s="5">
        <f t="shared" si="4"/>
        <v>3.2056835903656211E-2</v>
      </c>
      <c r="E50" s="227" t="s">
        <v>237</v>
      </c>
      <c r="F50" s="228"/>
      <c r="G50" s="229"/>
    </row>
    <row r="51" spans="1:34" x14ac:dyDescent="0.25">
      <c r="A51" s="18" t="s">
        <v>29</v>
      </c>
      <c r="B51" s="6">
        <v>546</v>
      </c>
      <c r="C51" s="5">
        <f t="shared" si="4"/>
        <v>3.1536995321434759E-2</v>
      </c>
      <c r="E51" s="12" t="s">
        <v>54</v>
      </c>
      <c r="F51" s="4" t="s">
        <v>1</v>
      </c>
      <c r="G51" s="11" t="s">
        <v>2</v>
      </c>
    </row>
    <row r="52" spans="1:34" x14ac:dyDescent="0.25">
      <c r="A52" s="18" t="s">
        <v>16</v>
      </c>
      <c r="B52" s="6">
        <v>545</v>
      </c>
      <c r="C52" s="5">
        <f t="shared" si="4"/>
        <v>3.1479235256743489E-2</v>
      </c>
      <c r="E52" s="42" t="s">
        <v>55</v>
      </c>
      <c r="F52" s="6">
        <v>73595</v>
      </c>
      <c r="G52" s="5">
        <f>F52/$F$54</f>
        <v>0.95034865702479343</v>
      </c>
    </row>
    <row r="53" spans="1:34" x14ac:dyDescent="0.25">
      <c r="A53" s="19" t="s">
        <v>33</v>
      </c>
      <c r="B53" s="14">
        <v>4307</v>
      </c>
      <c r="C53" s="15">
        <f t="shared" si="4"/>
        <v>0.24877259862531045</v>
      </c>
      <c r="E53" s="13" t="s">
        <v>58</v>
      </c>
      <c r="F53" s="14">
        <v>3845</v>
      </c>
      <c r="G53" s="15">
        <f>F53/$F$54</f>
        <v>4.9651342975206611E-2</v>
      </c>
    </row>
    <row r="54" spans="1:34" s="41" customFormat="1" ht="15.75" thickBot="1" x14ac:dyDescent="0.3">
      <c r="A54" s="43" t="s">
        <v>5</v>
      </c>
      <c r="B54" s="3">
        <f>SUM(B43:B53)</f>
        <v>17313</v>
      </c>
      <c r="C54" s="2"/>
      <c r="D54" s="40"/>
      <c r="E54" s="43" t="s">
        <v>5</v>
      </c>
      <c r="F54" s="3">
        <f>SUM(F52:F53)</f>
        <v>77440</v>
      </c>
      <c r="G54" s="2"/>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row>
    <row r="55" spans="1:34" ht="15.75" thickBot="1" x14ac:dyDescent="0.3">
      <c r="E55" s="96" t="s">
        <v>258</v>
      </c>
      <c r="F55" s="96"/>
      <c r="G55" s="96"/>
      <c r="H55" s="96"/>
    </row>
    <row r="56" spans="1:34" ht="36.75" customHeight="1" thickBot="1" x14ac:dyDescent="0.35">
      <c r="A56" s="223" t="s">
        <v>42</v>
      </c>
      <c r="B56" s="224"/>
      <c r="C56" s="225"/>
      <c r="D56" s="41"/>
    </row>
    <row r="57" spans="1:34" ht="18" thickBot="1" x14ac:dyDescent="0.35">
      <c r="A57" s="12" t="s">
        <v>12</v>
      </c>
      <c r="B57" s="4" t="s">
        <v>1</v>
      </c>
      <c r="C57" s="11" t="s">
        <v>2</v>
      </c>
      <c r="E57" s="223" t="s">
        <v>56</v>
      </c>
      <c r="F57" s="224"/>
      <c r="G57" s="225"/>
    </row>
    <row r="58" spans="1:34" x14ac:dyDescent="0.25">
      <c r="A58" s="42" t="s">
        <v>13</v>
      </c>
      <c r="B58" s="6">
        <v>1824</v>
      </c>
      <c r="C58" s="5">
        <f t="shared" ref="C58:C68" si="5">B58/$B$69</f>
        <v>0.33067440174039159</v>
      </c>
      <c r="E58" s="12" t="s">
        <v>6</v>
      </c>
      <c r="F58" s="4" t="s">
        <v>7</v>
      </c>
      <c r="G58" s="11" t="s">
        <v>2</v>
      </c>
    </row>
    <row r="59" spans="1:34" x14ac:dyDescent="0.25">
      <c r="A59" s="42" t="s">
        <v>24</v>
      </c>
      <c r="B59" s="6">
        <v>429</v>
      </c>
      <c r="C59" s="5">
        <f t="shared" si="5"/>
        <v>7.7773749093546049E-2</v>
      </c>
      <c r="E59" s="42" t="s">
        <v>36</v>
      </c>
      <c r="F59" s="6">
        <v>2049</v>
      </c>
      <c r="G59" s="5">
        <f t="shared" ref="G59:G64" si="6">F59/$F$65</f>
        <v>4.3965239781139365E-2</v>
      </c>
    </row>
    <row r="60" spans="1:34" x14ac:dyDescent="0.25">
      <c r="A60" s="42" t="s">
        <v>15</v>
      </c>
      <c r="B60" s="6">
        <v>428</v>
      </c>
      <c r="C60" s="5">
        <f t="shared" si="5"/>
        <v>7.75924583031182E-2</v>
      </c>
      <c r="E60" s="42" t="s">
        <v>37</v>
      </c>
      <c r="F60" s="6">
        <v>3473</v>
      </c>
      <c r="G60" s="5">
        <f t="shared" si="6"/>
        <v>7.4519901298143981E-2</v>
      </c>
    </row>
    <row r="61" spans="1:34" x14ac:dyDescent="0.25">
      <c r="A61" s="42" t="s">
        <v>142</v>
      </c>
      <c r="B61" s="6">
        <v>374</v>
      </c>
      <c r="C61" s="5">
        <f t="shared" si="5"/>
        <v>6.7802755620014504E-2</v>
      </c>
      <c r="E61" s="42" t="s">
        <v>38</v>
      </c>
      <c r="F61" s="6">
        <v>4289</v>
      </c>
      <c r="G61" s="5">
        <f t="shared" si="6"/>
        <v>9.2028752279798301E-2</v>
      </c>
    </row>
    <row r="62" spans="1:34" x14ac:dyDescent="0.25">
      <c r="A62" s="42" t="s">
        <v>14</v>
      </c>
      <c r="B62" s="6">
        <v>288</v>
      </c>
      <c r="C62" s="5">
        <f t="shared" si="5"/>
        <v>5.2211747643219723E-2</v>
      </c>
      <c r="E62" s="42" t="s">
        <v>39</v>
      </c>
      <c r="F62" s="6">
        <v>4381</v>
      </c>
      <c r="G62" s="5">
        <f t="shared" si="6"/>
        <v>9.4002789400278938E-2</v>
      </c>
    </row>
    <row r="63" spans="1:34" x14ac:dyDescent="0.25">
      <c r="A63" s="42" t="s">
        <v>26</v>
      </c>
      <c r="B63" s="6">
        <v>272</v>
      </c>
      <c r="C63" s="5">
        <f t="shared" si="5"/>
        <v>4.9311094996374184E-2</v>
      </c>
      <c r="E63" s="42" t="s">
        <v>40</v>
      </c>
      <c r="F63" s="6">
        <v>4996</v>
      </c>
      <c r="G63" s="5">
        <f t="shared" si="6"/>
        <v>0.10719879841218753</v>
      </c>
    </row>
    <row r="64" spans="1:34" x14ac:dyDescent="0.25">
      <c r="A64" s="42" t="s">
        <v>18</v>
      </c>
      <c r="B64" s="6">
        <v>257</v>
      </c>
      <c r="C64" s="5">
        <f t="shared" si="5"/>
        <v>4.6591733139956487E-2</v>
      </c>
      <c r="E64" s="13" t="s">
        <v>8</v>
      </c>
      <c r="F64" s="14">
        <v>27417</v>
      </c>
      <c r="G64" s="15">
        <f t="shared" si="6"/>
        <v>0.5882845188284519</v>
      </c>
    </row>
    <row r="65" spans="1:19" ht="15.75" thickBot="1" x14ac:dyDescent="0.3">
      <c r="A65" s="42" t="s">
        <v>27</v>
      </c>
      <c r="B65" s="6">
        <v>222</v>
      </c>
      <c r="C65" s="5">
        <f t="shared" si="5"/>
        <v>4.024655547498187E-2</v>
      </c>
      <c r="E65" s="43" t="s">
        <v>5</v>
      </c>
      <c r="F65" s="3">
        <f>SUM(F59:F64)</f>
        <v>46605</v>
      </c>
      <c r="G65" s="2"/>
      <c r="I65" s="96"/>
      <c r="J65" s="96"/>
      <c r="K65" s="96"/>
    </row>
    <row r="66" spans="1:19" x14ac:dyDescent="0.25">
      <c r="A66" s="42" t="s">
        <v>23</v>
      </c>
      <c r="B66" s="6">
        <v>218</v>
      </c>
      <c r="C66" s="5">
        <f t="shared" si="5"/>
        <v>3.9521392313270488E-2</v>
      </c>
      <c r="E66" s="122" t="s">
        <v>250</v>
      </c>
      <c r="F66" s="96"/>
      <c r="G66" s="96"/>
      <c r="H66" s="96"/>
      <c r="L66" s="96"/>
      <c r="M66" s="96"/>
      <c r="N66" s="96"/>
      <c r="O66" s="96"/>
      <c r="P66" s="96"/>
      <c r="Q66" s="96"/>
      <c r="R66" s="96"/>
      <c r="S66" s="96"/>
    </row>
    <row r="67" spans="1:19" ht="15.75" thickBot="1" x14ac:dyDescent="0.3">
      <c r="A67" s="42" t="s">
        <v>16</v>
      </c>
      <c r="B67" s="6">
        <v>210</v>
      </c>
      <c r="C67" s="5">
        <f t="shared" si="5"/>
        <v>3.8071065989847719E-2</v>
      </c>
    </row>
    <row r="68" spans="1:19" ht="18" thickBot="1" x14ac:dyDescent="0.35">
      <c r="A68" s="13" t="s">
        <v>33</v>
      </c>
      <c r="B68" s="14">
        <v>994</v>
      </c>
      <c r="C68" s="15">
        <f t="shared" si="5"/>
        <v>0.1802030456852792</v>
      </c>
      <c r="E68" s="223" t="s">
        <v>57</v>
      </c>
      <c r="F68" s="224"/>
      <c r="G68" s="225"/>
    </row>
    <row r="69" spans="1:19" ht="15.75" thickBot="1" x14ac:dyDescent="0.3">
      <c r="A69" s="43" t="s">
        <v>5</v>
      </c>
      <c r="B69" s="3">
        <f>SUM(B58:B68)</f>
        <v>5516</v>
      </c>
      <c r="C69" s="2"/>
      <c r="E69" s="12" t="s">
        <v>6</v>
      </c>
      <c r="F69" s="4" t="s">
        <v>7</v>
      </c>
      <c r="G69" s="11" t="s">
        <v>2</v>
      </c>
    </row>
    <row r="70" spans="1:19" x14ac:dyDescent="0.25">
      <c r="E70" s="42" t="s">
        <v>36</v>
      </c>
      <c r="F70" s="6">
        <v>324</v>
      </c>
      <c r="G70" s="5">
        <f t="shared" ref="G70:G75" si="7">F70/$F$76</f>
        <v>0.12597200622083982</v>
      </c>
    </row>
    <row r="71" spans="1:19" x14ac:dyDescent="0.25">
      <c r="E71" s="42" t="s">
        <v>37</v>
      </c>
      <c r="F71" s="6">
        <v>561</v>
      </c>
      <c r="G71" s="5">
        <f t="shared" si="7"/>
        <v>0.21811819595645413</v>
      </c>
    </row>
    <row r="72" spans="1:19" x14ac:dyDescent="0.25">
      <c r="E72" s="42" t="s">
        <v>38</v>
      </c>
      <c r="F72" s="6">
        <v>502</v>
      </c>
      <c r="G72" s="5">
        <f t="shared" si="7"/>
        <v>0.19517884914463451</v>
      </c>
    </row>
    <row r="73" spans="1:19" x14ac:dyDescent="0.25">
      <c r="E73" s="42" t="s">
        <v>39</v>
      </c>
      <c r="F73" s="6">
        <v>366</v>
      </c>
      <c r="G73" s="5">
        <f t="shared" si="7"/>
        <v>0.14230171073094869</v>
      </c>
    </row>
    <row r="74" spans="1:19" x14ac:dyDescent="0.25">
      <c r="E74" s="42" t="s">
        <v>40</v>
      </c>
      <c r="F74" s="6">
        <v>139</v>
      </c>
      <c r="G74" s="5">
        <f t="shared" si="7"/>
        <v>5.4043545878693623E-2</v>
      </c>
    </row>
    <row r="75" spans="1:19" x14ac:dyDescent="0.25">
      <c r="E75" s="13" t="s">
        <v>8</v>
      </c>
      <c r="F75" s="14">
        <v>680</v>
      </c>
      <c r="G75" s="15">
        <f t="shared" si="7"/>
        <v>0.26438569206842921</v>
      </c>
    </row>
    <row r="76" spans="1:19" ht="15.75" thickBot="1" x14ac:dyDescent="0.3">
      <c r="E76" s="43" t="s">
        <v>5</v>
      </c>
      <c r="F76" s="3">
        <f>SUM(F70:F75)</f>
        <v>2572</v>
      </c>
      <c r="G76" s="2"/>
    </row>
    <row r="77" spans="1:19" ht="15.75" thickBot="1" x14ac:dyDescent="0.3"/>
    <row r="78" spans="1:19" ht="18" thickBot="1" x14ac:dyDescent="0.35">
      <c r="E78" s="223" t="s">
        <v>59</v>
      </c>
      <c r="F78" s="224"/>
      <c r="G78" s="225"/>
    </row>
    <row r="79" spans="1:19" x14ac:dyDescent="0.25">
      <c r="E79" s="12" t="s">
        <v>6</v>
      </c>
      <c r="F79" s="4" t="s">
        <v>7</v>
      </c>
      <c r="G79" s="11" t="s">
        <v>2</v>
      </c>
    </row>
    <row r="80" spans="1:19" x14ac:dyDescent="0.25">
      <c r="E80" s="42" t="s">
        <v>36</v>
      </c>
      <c r="F80" s="6">
        <f>F70</f>
        <v>324</v>
      </c>
      <c r="G80" s="5">
        <f>F80/$F$82</f>
        <v>0.36610169491525424</v>
      </c>
    </row>
    <row r="81" spans="5:7" x14ac:dyDescent="0.25">
      <c r="E81" s="13" t="s">
        <v>37</v>
      </c>
      <c r="F81" s="14">
        <f>F71</f>
        <v>561</v>
      </c>
      <c r="G81" s="15">
        <f>F81/$F$82</f>
        <v>0.63389830508474576</v>
      </c>
    </row>
    <row r="82" spans="5:7" ht="36.75" customHeight="1" thickBot="1" x14ac:dyDescent="0.3">
      <c r="E82" s="43" t="s">
        <v>5</v>
      </c>
      <c r="F82" s="3">
        <f>SUM(F80:F81)</f>
        <v>885</v>
      </c>
      <c r="G82" s="2"/>
    </row>
    <row r="103" ht="34.5" customHeight="1" x14ac:dyDescent="0.25"/>
    <row r="114" ht="36" customHeight="1" x14ac:dyDescent="0.25"/>
    <row r="124" ht="35.25" customHeight="1" x14ac:dyDescent="0.25"/>
    <row r="129" spans="1:3" ht="15.75" thickBot="1" x14ac:dyDescent="0.3"/>
    <row r="130" spans="1:3" ht="36" customHeight="1" thickBot="1" x14ac:dyDescent="0.35">
      <c r="A130" s="223" t="s">
        <v>60</v>
      </c>
      <c r="B130" s="224"/>
      <c r="C130" s="225"/>
    </row>
    <row r="131" spans="1:3" x14ac:dyDescent="0.25">
      <c r="A131" s="12" t="s">
        <v>12</v>
      </c>
      <c r="B131" s="4" t="s">
        <v>1</v>
      </c>
      <c r="C131" s="11" t="s">
        <v>2</v>
      </c>
    </row>
    <row r="132" spans="1:3" x14ac:dyDescent="0.25">
      <c r="A132" s="42" t="s">
        <v>13</v>
      </c>
      <c r="B132" s="6">
        <v>459</v>
      </c>
      <c r="C132" s="5">
        <f t="shared" ref="C132:C142" si="8">B132/$B$143</f>
        <v>0.17846034214618975</v>
      </c>
    </row>
    <row r="133" spans="1:3" x14ac:dyDescent="0.25">
      <c r="A133" s="42" t="s">
        <v>15</v>
      </c>
      <c r="B133" s="6">
        <v>325</v>
      </c>
      <c r="C133" s="5">
        <f t="shared" si="8"/>
        <v>0.12636080870917574</v>
      </c>
    </row>
    <row r="134" spans="1:3" x14ac:dyDescent="0.25">
      <c r="A134" s="42" t="s">
        <v>14</v>
      </c>
      <c r="B134" s="6">
        <v>260</v>
      </c>
      <c r="C134" s="5">
        <f t="shared" si="8"/>
        <v>0.10108864696734059</v>
      </c>
    </row>
    <row r="135" spans="1:3" x14ac:dyDescent="0.25">
      <c r="A135" s="42" t="s">
        <v>142</v>
      </c>
      <c r="B135" s="6">
        <v>249</v>
      </c>
      <c r="C135" s="5">
        <f t="shared" si="8"/>
        <v>9.6811819595645415E-2</v>
      </c>
    </row>
    <row r="136" spans="1:3" x14ac:dyDescent="0.25">
      <c r="A136" s="42" t="s">
        <v>24</v>
      </c>
      <c r="B136" s="6">
        <v>244</v>
      </c>
      <c r="C136" s="5">
        <f t="shared" si="8"/>
        <v>9.4867807153965783E-2</v>
      </c>
    </row>
    <row r="137" spans="1:3" x14ac:dyDescent="0.25">
      <c r="A137" s="42" t="s">
        <v>18</v>
      </c>
      <c r="B137" s="6">
        <v>168</v>
      </c>
      <c r="C137" s="5">
        <f t="shared" si="8"/>
        <v>6.5318818040435461E-2</v>
      </c>
    </row>
    <row r="138" spans="1:3" x14ac:dyDescent="0.25">
      <c r="A138" s="42" t="s">
        <v>26</v>
      </c>
      <c r="B138" s="6">
        <v>148</v>
      </c>
      <c r="C138" s="5">
        <f t="shared" si="8"/>
        <v>5.7542768273716953E-2</v>
      </c>
    </row>
    <row r="139" spans="1:3" x14ac:dyDescent="0.25">
      <c r="A139" s="42" t="s">
        <v>16</v>
      </c>
      <c r="B139" s="6">
        <v>130</v>
      </c>
      <c r="C139" s="5">
        <f t="shared" si="8"/>
        <v>5.0544323483670293E-2</v>
      </c>
    </row>
    <row r="140" spans="1:3" x14ac:dyDescent="0.25">
      <c r="A140" s="42" t="s">
        <v>20</v>
      </c>
      <c r="B140" s="6">
        <v>114</v>
      </c>
      <c r="C140" s="5">
        <f t="shared" si="8"/>
        <v>4.432348367029549E-2</v>
      </c>
    </row>
    <row r="141" spans="1:3" x14ac:dyDescent="0.25">
      <c r="A141" s="42" t="s">
        <v>23</v>
      </c>
      <c r="B141" s="6">
        <v>68</v>
      </c>
      <c r="C141" s="5">
        <f t="shared" si="8"/>
        <v>2.6438569206842923E-2</v>
      </c>
    </row>
    <row r="142" spans="1:3" x14ac:dyDescent="0.25">
      <c r="A142" s="13" t="s">
        <v>33</v>
      </c>
      <c r="B142" s="14">
        <v>407</v>
      </c>
      <c r="C142" s="15">
        <f t="shared" si="8"/>
        <v>0.15824261275272161</v>
      </c>
    </row>
    <row r="143" spans="1:3" ht="15.75" thickBot="1" x14ac:dyDescent="0.3">
      <c r="A143" s="43" t="s">
        <v>5</v>
      </c>
      <c r="B143" s="3">
        <f>SUM(B132:B142)</f>
        <v>2572</v>
      </c>
      <c r="C143" s="2"/>
    </row>
    <row r="144" spans="1:3" x14ac:dyDescent="0.25">
      <c r="A144" s="123" t="s">
        <v>251</v>
      </c>
      <c r="B144" s="123"/>
      <c r="C144" s="123"/>
    </row>
    <row r="145" spans="1:7" ht="15.75" thickBot="1" x14ac:dyDescent="0.3"/>
    <row r="146" spans="1:7" ht="36" customHeight="1" thickBot="1" x14ac:dyDescent="0.35">
      <c r="A146" s="223" t="s">
        <v>61</v>
      </c>
      <c r="B146" s="224"/>
      <c r="C146" s="225"/>
    </row>
    <row r="147" spans="1:7" x14ac:dyDescent="0.25">
      <c r="A147" s="12" t="s">
        <v>12</v>
      </c>
      <c r="B147" s="4" t="s">
        <v>1</v>
      </c>
      <c r="C147" s="11" t="s">
        <v>2</v>
      </c>
    </row>
    <row r="148" spans="1:7" x14ac:dyDescent="0.25">
      <c r="A148" s="42" t="s">
        <v>13</v>
      </c>
      <c r="B148" s="6">
        <v>250</v>
      </c>
      <c r="C148" s="5">
        <f t="shared" ref="C148:C158" si="9">B148/$B$159</f>
        <v>0.2824858757062147</v>
      </c>
    </row>
    <row r="149" spans="1:7" x14ac:dyDescent="0.25">
      <c r="A149" s="42" t="s">
        <v>142</v>
      </c>
      <c r="B149" s="6">
        <v>131</v>
      </c>
      <c r="C149" s="5">
        <f t="shared" si="9"/>
        <v>0.1480225988700565</v>
      </c>
    </row>
    <row r="150" spans="1:7" x14ac:dyDescent="0.25">
      <c r="A150" s="42" t="s">
        <v>15</v>
      </c>
      <c r="B150" s="6">
        <v>107</v>
      </c>
      <c r="C150" s="5">
        <f t="shared" si="9"/>
        <v>0.12090395480225989</v>
      </c>
    </row>
    <row r="151" spans="1:7" x14ac:dyDescent="0.25">
      <c r="A151" s="42" t="s">
        <v>26</v>
      </c>
      <c r="B151" s="6">
        <v>103</v>
      </c>
      <c r="C151" s="5">
        <f t="shared" si="9"/>
        <v>0.11638418079096045</v>
      </c>
    </row>
    <row r="152" spans="1:7" x14ac:dyDescent="0.25">
      <c r="A152" s="42" t="s">
        <v>24</v>
      </c>
      <c r="B152" s="6">
        <v>96</v>
      </c>
      <c r="C152" s="5">
        <f t="shared" si="9"/>
        <v>0.10847457627118644</v>
      </c>
    </row>
    <row r="153" spans="1:7" x14ac:dyDescent="0.25">
      <c r="A153" s="42" t="s">
        <v>18</v>
      </c>
      <c r="B153" s="6">
        <v>86</v>
      </c>
      <c r="C153" s="5">
        <f t="shared" si="9"/>
        <v>9.7175141242937857E-2</v>
      </c>
    </row>
    <row r="154" spans="1:7" x14ac:dyDescent="0.25">
      <c r="A154" s="42" t="s">
        <v>16</v>
      </c>
      <c r="B154" s="6">
        <v>34</v>
      </c>
      <c r="C154" s="5">
        <f t="shared" si="9"/>
        <v>3.84180790960452E-2</v>
      </c>
    </row>
    <row r="155" spans="1:7" x14ac:dyDescent="0.25">
      <c r="A155" s="42" t="s">
        <v>27</v>
      </c>
      <c r="B155" s="6">
        <v>33</v>
      </c>
      <c r="C155" s="5">
        <f t="shared" si="9"/>
        <v>3.7288135593220341E-2</v>
      </c>
    </row>
    <row r="156" spans="1:7" x14ac:dyDescent="0.25">
      <c r="A156" s="42" t="s">
        <v>240</v>
      </c>
      <c r="B156" s="6">
        <v>18</v>
      </c>
      <c r="C156" s="5">
        <f t="shared" si="9"/>
        <v>2.0338983050847456E-2</v>
      </c>
    </row>
    <row r="157" spans="1:7" x14ac:dyDescent="0.25">
      <c r="A157" s="42" t="s">
        <v>67</v>
      </c>
      <c r="B157" s="6">
        <v>15</v>
      </c>
      <c r="C157" s="5">
        <f t="shared" si="9"/>
        <v>1.6949152542372881E-2</v>
      </c>
    </row>
    <row r="158" spans="1:7" x14ac:dyDescent="0.25">
      <c r="A158" s="13" t="s">
        <v>23</v>
      </c>
      <c r="B158" s="14">
        <v>12</v>
      </c>
      <c r="C158" s="15">
        <f t="shared" si="9"/>
        <v>1.3559322033898305E-2</v>
      </c>
    </row>
    <row r="159" spans="1:7" ht="15.75" thickBot="1" x14ac:dyDescent="0.3">
      <c r="A159" s="43" t="s">
        <v>5</v>
      </c>
      <c r="B159" s="3">
        <f>SUM(B148:B158)</f>
        <v>885</v>
      </c>
      <c r="C159" s="2"/>
    </row>
    <row r="160" spans="1:7" x14ac:dyDescent="0.25">
      <c r="E160" s="96"/>
      <c r="F160" s="96"/>
      <c r="G160" s="96"/>
    </row>
    <row r="161" spans="1:8" x14ac:dyDescent="0.25">
      <c r="A161" s="96" t="s">
        <v>252</v>
      </c>
      <c r="B161" s="96"/>
      <c r="C161" s="96"/>
      <c r="D161" s="96"/>
      <c r="H161" s="96"/>
    </row>
  </sheetData>
  <mergeCells count="18">
    <mergeCell ref="A1:F1"/>
    <mergeCell ref="A5:C5"/>
    <mergeCell ref="I5:J5"/>
    <mergeCell ref="A12:C12"/>
    <mergeCell ref="A24:C24"/>
    <mergeCell ref="E12:G12"/>
    <mergeCell ref="E18:G18"/>
    <mergeCell ref="A35:C35"/>
    <mergeCell ref="A146:C146"/>
    <mergeCell ref="A41:C41"/>
    <mergeCell ref="A56:C56"/>
    <mergeCell ref="E25:G25"/>
    <mergeCell ref="E36:G36"/>
    <mergeCell ref="E50:G50"/>
    <mergeCell ref="E57:G57"/>
    <mergeCell ref="E68:G68"/>
    <mergeCell ref="E78:G78"/>
    <mergeCell ref="A130:C130"/>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Research Notes</vt:lpstr>
      <vt:lpstr>MA</vt:lpstr>
      <vt:lpstr>VLP Service Area Total</vt:lpstr>
      <vt:lpstr>VLP Service Area Charts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'VLP Service Area Charts'!Print_Area</vt:lpstr>
      <vt:lpstr>'VLP Service Area Total'!Print_Area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2013-12-02T17:17:11Z</cp:lastPrinted>
  <dcterms:created xsi:type="dcterms:W3CDTF">2013-07-17T13:35:31Z</dcterms:created>
  <dcterms:modified xsi:type="dcterms:W3CDTF">2013-12-05T23:51:21Z</dcterms:modified>
</cp:coreProperties>
</file>