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0610" windowHeight="11640" tabRatio="909" activeTab="1"/>
  </bookViews>
  <sheets>
    <sheet name="Research Notes" sheetId="54" r:id="rId1"/>
    <sheet name="GBLS Service Area Charts" sheetId="56" r:id="rId2"/>
    <sheet name="GBLS Totals Sheet" sheetId="55" r:id="rId3"/>
    <sheet name="MA" sheetId="1" r:id="rId4"/>
    <sheet name="1" sheetId="32" r:id="rId5"/>
    <sheet name="2" sheetId="33" r:id="rId6"/>
    <sheet name="3" sheetId="36" r:id="rId7"/>
    <sheet name="4" sheetId="57" r:id="rId8"/>
    <sheet name="5" sheetId="58" r:id="rId9"/>
    <sheet name="6" sheetId="59" r:id="rId10"/>
    <sheet name="7" sheetId="60" r:id="rId11"/>
    <sheet name="8" sheetId="61" r:id="rId12"/>
    <sheet name="9" sheetId="62" r:id="rId13"/>
    <sheet name="10" sheetId="63" r:id="rId14"/>
    <sheet name="11" sheetId="64" r:id="rId15"/>
  </sheets>
  <definedNames>
    <definedName name="_xlnm.Print_Area" localSheetId="1">'GBLS Service Area Charts'!$A$1:$G$101</definedName>
    <definedName name="_xlnm.Print_Area" localSheetId="2">'GBLS Totals Sheet'!$A$1:$G$147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G86" i="56" l="1"/>
  <c r="G85" i="56"/>
  <c r="G84" i="56"/>
  <c r="G83" i="56"/>
  <c r="G82" i="56"/>
  <c r="G81" i="56"/>
  <c r="G80" i="56"/>
  <c r="G79" i="56"/>
  <c r="G78" i="56"/>
  <c r="F105" i="55"/>
  <c r="G76" i="55"/>
  <c r="G77" i="55"/>
  <c r="G78" i="55"/>
  <c r="G79" i="55"/>
  <c r="G80" i="55"/>
  <c r="G81" i="55"/>
  <c r="G82" i="55"/>
  <c r="G83" i="55"/>
  <c r="G84" i="55"/>
  <c r="G85" i="55"/>
  <c r="G86" i="55"/>
  <c r="G87" i="55"/>
  <c r="G88" i="55"/>
  <c r="G89" i="55"/>
  <c r="G90" i="55"/>
  <c r="G91" i="55"/>
  <c r="G92" i="55"/>
  <c r="G93" i="55"/>
  <c r="G94" i="55"/>
  <c r="G95" i="55"/>
  <c r="G96" i="55"/>
  <c r="G97" i="55"/>
  <c r="G98" i="55"/>
  <c r="G99" i="55"/>
  <c r="G100" i="55"/>
  <c r="G101" i="55"/>
  <c r="G102" i="55"/>
  <c r="G103" i="55"/>
  <c r="G104" i="55"/>
  <c r="G75" i="55"/>
  <c r="F66" i="55"/>
  <c r="G43" i="55"/>
  <c r="G44" i="55"/>
  <c r="G45" i="55"/>
  <c r="G46" i="55"/>
  <c r="G47" i="55"/>
  <c r="G48" i="55"/>
  <c r="G49" i="55"/>
  <c r="G50" i="55"/>
  <c r="G51" i="55"/>
  <c r="G52" i="55"/>
  <c r="G53" i="55"/>
  <c r="G54" i="55"/>
  <c r="G55" i="55"/>
  <c r="G56" i="55"/>
  <c r="G57" i="55"/>
  <c r="G58" i="55"/>
  <c r="G59" i="55"/>
  <c r="G60" i="55"/>
  <c r="G61" i="55"/>
  <c r="G62" i="55"/>
  <c r="G63" i="55"/>
  <c r="G64" i="55"/>
  <c r="G65" i="55"/>
  <c r="G42" i="55"/>
  <c r="B140" i="55"/>
  <c r="C109" i="55"/>
  <c r="C110" i="55"/>
  <c r="C111" i="55"/>
  <c r="C112" i="55"/>
  <c r="C113" i="55"/>
  <c r="C114" i="55"/>
  <c r="C115" i="55"/>
  <c r="C116" i="55"/>
  <c r="C117" i="55"/>
  <c r="C118" i="55"/>
  <c r="C119" i="55"/>
  <c r="C120" i="55"/>
  <c r="C121" i="55"/>
  <c r="C122" i="55"/>
  <c r="C123" i="55"/>
  <c r="C124" i="55"/>
  <c r="C125" i="55"/>
  <c r="C126" i="55"/>
  <c r="C127" i="55"/>
  <c r="C128" i="55"/>
  <c r="C129" i="55"/>
  <c r="C130" i="55"/>
  <c r="C131" i="55"/>
  <c r="C132" i="55"/>
  <c r="C133" i="55"/>
  <c r="C134" i="55"/>
  <c r="C135" i="55"/>
  <c r="C136" i="55"/>
  <c r="C137" i="55"/>
  <c r="C138" i="55"/>
  <c r="C139" i="55"/>
  <c r="C108" i="55"/>
  <c r="B104" i="55"/>
  <c r="C78" i="55"/>
  <c r="C79" i="55"/>
  <c r="C80" i="55"/>
  <c r="C81" i="55"/>
  <c r="C82" i="55"/>
  <c r="C83" i="55"/>
  <c r="C84" i="55"/>
  <c r="C85" i="55"/>
  <c r="C86" i="55"/>
  <c r="C87" i="55"/>
  <c r="C88" i="55"/>
  <c r="C89" i="55"/>
  <c r="C90" i="55"/>
  <c r="C91" i="55"/>
  <c r="C92" i="55"/>
  <c r="C93" i="55"/>
  <c r="C94" i="55"/>
  <c r="C95" i="55"/>
  <c r="C96" i="55"/>
  <c r="C97" i="55"/>
  <c r="C98" i="55"/>
  <c r="C99" i="55"/>
  <c r="C100" i="55"/>
  <c r="C101" i="55"/>
  <c r="C102" i="55"/>
  <c r="C103" i="55"/>
  <c r="C77" i="55"/>
  <c r="B44" i="55"/>
  <c r="B43" i="55"/>
  <c r="B38" i="55"/>
  <c r="B37" i="55"/>
  <c r="F27" i="55"/>
  <c r="F28" i="55"/>
  <c r="F29" i="55"/>
  <c r="F30" i="55"/>
  <c r="F31" i="32"/>
  <c r="F31" i="33"/>
  <c r="F31" i="36"/>
  <c r="F31" i="57"/>
  <c r="F31" i="58"/>
  <c r="F31" i="59"/>
  <c r="F31" i="60"/>
  <c r="F31" i="61"/>
  <c r="F31" i="62"/>
  <c r="F31" i="63"/>
  <c r="F31" i="64"/>
  <c r="F31" i="55"/>
  <c r="F26" i="55"/>
  <c r="F15" i="55"/>
  <c r="F16" i="55"/>
  <c r="F17" i="55"/>
  <c r="F18" i="55"/>
  <c r="F19" i="55"/>
  <c r="F14" i="55"/>
  <c r="F8" i="55"/>
  <c r="F7" i="55"/>
  <c r="B67" i="55"/>
  <c r="B68" i="55"/>
  <c r="B69" i="55"/>
  <c r="B70" i="55"/>
  <c r="B71" i="55"/>
  <c r="B72" i="55"/>
  <c r="B66" i="55"/>
  <c r="B56" i="55"/>
  <c r="B57" i="55"/>
  <c r="B58" i="55"/>
  <c r="B59" i="55"/>
  <c r="B60" i="55"/>
  <c r="B61" i="55"/>
  <c r="B55" i="55"/>
  <c r="B27" i="55"/>
  <c r="B28" i="55"/>
  <c r="B29" i="55"/>
  <c r="B30" i="55"/>
  <c r="B31" i="55"/>
  <c r="B32" i="55"/>
  <c r="B26" i="55"/>
  <c r="B15" i="55"/>
  <c r="B16" i="55"/>
  <c r="B17" i="55"/>
  <c r="B18" i="55"/>
  <c r="B19" i="55"/>
  <c r="B20" i="55"/>
  <c r="B14" i="55"/>
  <c r="B8" i="55"/>
  <c r="B7" i="55"/>
  <c r="B9" i="64"/>
  <c r="C7" i="64"/>
  <c r="C8" i="64"/>
  <c r="B21" i="64"/>
  <c r="C14" i="64"/>
  <c r="C15" i="64"/>
  <c r="C16" i="64"/>
  <c r="C17" i="64"/>
  <c r="C18" i="64"/>
  <c r="C19" i="64"/>
  <c r="C20" i="64"/>
  <c r="B33" i="64"/>
  <c r="C26" i="64"/>
  <c r="C27" i="64"/>
  <c r="C28" i="64"/>
  <c r="C29" i="64"/>
  <c r="C30" i="64"/>
  <c r="C31" i="64"/>
  <c r="C32" i="64"/>
  <c r="B49" i="64"/>
  <c r="B50" i="64"/>
  <c r="B51" i="64"/>
  <c r="C49" i="64"/>
  <c r="C50" i="64"/>
  <c r="B89" i="64"/>
  <c r="C78" i="64"/>
  <c r="C79" i="64"/>
  <c r="C80" i="64"/>
  <c r="C81" i="64"/>
  <c r="C82" i="64"/>
  <c r="C83" i="64"/>
  <c r="C84" i="64"/>
  <c r="C85" i="64"/>
  <c r="C86" i="64"/>
  <c r="C87" i="64"/>
  <c r="C88" i="64"/>
  <c r="B100" i="64"/>
  <c r="C93" i="64"/>
  <c r="C94" i="64"/>
  <c r="C95" i="64"/>
  <c r="C96" i="64"/>
  <c r="C97" i="64"/>
  <c r="C98" i="64"/>
  <c r="C99" i="64"/>
  <c r="B62" i="64"/>
  <c r="C55" i="64"/>
  <c r="C56" i="64"/>
  <c r="C57" i="64"/>
  <c r="C58" i="64"/>
  <c r="C59" i="64"/>
  <c r="C60" i="64"/>
  <c r="C61" i="64"/>
  <c r="B73" i="64"/>
  <c r="C66" i="64"/>
  <c r="C67" i="64"/>
  <c r="C68" i="64"/>
  <c r="C69" i="64"/>
  <c r="C70" i="64"/>
  <c r="C71" i="64"/>
  <c r="C72" i="64"/>
  <c r="F9" i="64"/>
  <c r="G7" i="64"/>
  <c r="G8" i="64"/>
  <c r="F20" i="64"/>
  <c r="G14" i="64"/>
  <c r="G15" i="64"/>
  <c r="G16" i="64"/>
  <c r="G17" i="64"/>
  <c r="G18" i="64"/>
  <c r="G19" i="64"/>
  <c r="G25" i="64"/>
  <c r="G26" i="64"/>
  <c r="G27" i="64"/>
  <c r="G28" i="64"/>
  <c r="G29" i="64"/>
  <c r="G30" i="64"/>
  <c r="F35" i="64"/>
  <c r="F36" i="64"/>
  <c r="F37" i="64"/>
  <c r="G35" i="64"/>
  <c r="G36" i="64"/>
  <c r="F51" i="64"/>
  <c r="G42" i="64"/>
  <c r="G43" i="64"/>
  <c r="G44" i="64"/>
  <c r="G45" i="64"/>
  <c r="G46" i="64"/>
  <c r="G47" i="64"/>
  <c r="G48" i="64"/>
  <c r="G49" i="64"/>
  <c r="G50" i="64"/>
  <c r="F61" i="64"/>
  <c r="G56" i="64"/>
  <c r="G57" i="64"/>
  <c r="G58" i="64"/>
  <c r="G59" i="64"/>
  <c r="G60" i="64"/>
  <c r="B9" i="63"/>
  <c r="C7" i="63"/>
  <c r="C8" i="63"/>
  <c r="B21" i="63"/>
  <c r="C14" i="63"/>
  <c r="C15" i="63"/>
  <c r="C16" i="63"/>
  <c r="C17" i="63"/>
  <c r="C18" i="63"/>
  <c r="C19" i="63"/>
  <c r="C20" i="63"/>
  <c r="B33" i="63"/>
  <c r="C26" i="63"/>
  <c r="C27" i="63"/>
  <c r="C28" i="63"/>
  <c r="C29" i="63"/>
  <c r="C30" i="63"/>
  <c r="C31" i="63"/>
  <c r="C32" i="63"/>
  <c r="B49" i="63"/>
  <c r="B50" i="63"/>
  <c r="B51" i="63"/>
  <c r="C49" i="63"/>
  <c r="C50" i="63"/>
  <c r="B89" i="63"/>
  <c r="C78" i="63"/>
  <c r="C79" i="63"/>
  <c r="C80" i="63"/>
  <c r="C81" i="63"/>
  <c r="C82" i="63"/>
  <c r="C83" i="63"/>
  <c r="C84" i="63"/>
  <c r="C85" i="63"/>
  <c r="C86" i="63"/>
  <c r="C87" i="63"/>
  <c r="C88" i="63"/>
  <c r="B104" i="63"/>
  <c r="C93" i="63"/>
  <c r="C94" i="63"/>
  <c r="C95" i="63"/>
  <c r="C96" i="63"/>
  <c r="C97" i="63"/>
  <c r="C98" i="63"/>
  <c r="C99" i="63"/>
  <c r="C100" i="63"/>
  <c r="C101" i="63"/>
  <c r="C102" i="63"/>
  <c r="C103" i="63"/>
  <c r="B62" i="63"/>
  <c r="C55" i="63"/>
  <c r="C56" i="63"/>
  <c r="C57" i="63"/>
  <c r="C58" i="63"/>
  <c r="C59" i="63"/>
  <c r="C60" i="63"/>
  <c r="C61" i="63"/>
  <c r="B73" i="63"/>
  <c r="C66" i="63"/>
  <c r="C67" i="63"/>
  <c r="C68" i="63"/>
  <c r="C69" i="63"/>
  <c r="C70" i="63"/>
  <c r="C71" i="63"/>
  <c r="C72" i="63"/>
  <c r="F9" i="63"/>
  <c r="G7" i="63"/>
  <c r="G8" i="63"/>
  <c r="F20" i="63"/>
  <c r="G14" i="63"/>
  <c r="G15" i="63"/>
  <c r="G16" i="63"/>
  <c r="G17" i="63"/>
  <c r="G18" i="63"/>
  <c r="G19" i="63"/>
  <c r="G25" i="63"/>
  <c r="G26" i="63"/>
  <c r="G27" i="63"/>
  <c r="G28" i="63"/>
  <c r="G29" i="63"/>
  <c r="G30" i="63"/>
  <c r="F35" i="63"/>
  <c r="F36" i="63"/>
  <c r="F37" i="63"/>
  <c r="G35" i="63"/>
  <c r="G36" i="63"/>
  <c r="F53" i="63"/>
  <c r="G42" i="63"/>
  <c r="G43" i="63"/>
  <c r="G44" i="63"/>
  <c r="G45" i="63"/>
  <c r="G46" i="63"/>
  <c r="G47" i="63"/>
  <c r="G48" i="63"/>
  <c r="G49" i="63"/>
  <c r="G50" i="63"/>
  <c r="G51" i="63"/>
  <c r="G52" i="63"/>
  <c r="F69" i="63"/>
  <c r="G58" i="63"/>
  <c r="G59" i="63"/>
  <c r="G60" i="63"/>
  <c r="G61" i="63"/>
  <c r="G62" i="63"/>
  <c r="G63" i="63"/>
  <c r="G64" i="63"/>
  <c r="G65" i="63"/>
  <c r="G66" i="63"/>
  <c r="G67" i="63"/>
  <c r="G68" i="63"/>
  <c r="B9" i="62"/>
  <c r="C7" i="62"/>
  <c r="C8" i="62"/>
  <c r="B21" i="62"/>
  <c r="C14" i="62"/>
  <c r="C15" i="62"/>
  <c r="C16" i="62"/>
  <c r="C17" i="62"/>
  <c r="C18" i="62"/>
  <c r="C19" i="62"/>
  <c r="C20" i="62"/>
  <c r="B33" i="62"/>
  <c r="C26" i="62"/>
  <c r="C27" i="62"/>
  <c r="C28" i="62"/>
  <c r="C29" i="62"/>
  <c r="C30" i="62"/>
  <c r="C31" i="62"/>
  <c r="C32" i="62"/>
  <c r="B49" i="62"/>
  <c r="B50" i="62"/>
  <c r="B51" i="62"/>
  <c r="C49" i="62"/>
  <c r="C50" i="62"/>
  <c r="B89" i="62"/>
  <c r="C78" i="62"/>
  <c r="C79" i="62"/>
  <c r="C80" i="62"/>
  <c r="C81" i="62"/>
  <c r="C82" i="62"/>
  <c r="C83" i="62"/>
  <c r="C84" i="62"/>
  <c r="C85" i="62"/>
  <c r="C86" i="62"/>
  <c r="C87" i="62"/>
  <c r="C88" i="62"/>
  <c r="B104" i="62"/>
  <c r="C93" i="62"/>
  <c r="C94" i="62"/>
  <c r="C95" i="62"/>
  <c r="C96" i="62"/>
  <c r="C97" i="62"/>
  <c r="C98" i="62"/>
  <c r="C99" i="62"/>
  <c r="C100" i="62"/>
  <c r="C101" i="62"/>
  <c r="C102" i="62"/>
  <c r="C103" i="62"/>
  <c r="B62" i="62"/>
  <c r="C55" i="62"/>
  <c r="C56" i="62"/>
  <c r="C57" i="62"/>
  <c r="C58" i="62"/>
  <c r="C59" i="62"/>
  <c r="C60" i="62"/>
  <c r="C61" i="62"/>
  <c r="B73" i="62"/>
  <c r="C66" i="62"/>
  <c r="C67" i="62"/>
  <c r="C68" i="62"/>
  <c r="C69" i="62"/>
  <c r="C70" i="62"/>
  <c r="C71" i="62"/>
  <c r="C72" i="62"/>
  <c r="F9" i="62"/>
  <c r="G7" i="62"/>
  <c r="G8" i="62"/>
  <c r="F20" i="62"/>
  <c r="G14" i="62"/>
  <c r="G15" i="62"/>
  <c r="G16" i="62"/>
  <c r="G17" i="62"/>
  <c r="G18" i="62"/>
  <c r="G19" i="62"/>
  <c r="G25" i="62"/>
  <c r="G26" i="62"/>
  <c r="G27" i="62"/>
  <c r="G28" i="62"/>
  <c r="G29" i="62"/>
  <c r="G30" i="62"/>
  <c r="F35" i="62"/>
  <c r="F36" i="62"/>
  <c r="F37" i="62"/>
  <c r="G35" i="62"/>
  <c r="G36" i="62"/>
  <c r="F52" i="62"/>
  <c r="G41" i="62"/>
  <c r="G42" i="62"/>
  <c r="G43" i="62"/>
  <c r="G44" i="62"/>
  <c r="G45" i="62"/>
  <c r="G46" i="62"/>
  <c r="G47" i="62"/>
  <c r="G48" i="62"/>
  <c r="G49" i="62"/>
  <c r="G50" i="62"/>
  <c r="G51" i="62"/>
  <c r="F69" i="62"/>
  <c r="G58" i="62"/>
  <c r="G59" i="62"/>
  <c r="G60" i="62"/>
  <c r="G61" i="62"/>
  <c r="G62" i="62"/>
  <c r="G63" i="62"/>
  <c r="G64" i="62"/>
  <c r="G65" i="62"/>
  <c r="G66" i="62"/>
  <c r="G67" i="62"/>
  <c r="G68" i="62"/>
  <c r="B9" i="61"/>
  <c r="C7" i="61"/>
  <c r="C8" i="61"/>
  <c r="B21" i="61"/>
  <c r="C14" i="61"/>
  <c r="C15" i="61"/>
  <c r="C16" i="61"/>
  <c r="C17" i="61"/>
  <c r="C18" i="61"/>
  <c r="C19" i="61"/>
  <c r="C20" i="61"/>
  <c r="B33" i="61"/>
  <c r="C26" i="61"/>
  <c r="C27" i="61"/>
  <c r="C28" i="61"/>
  <c r="C29" i="61"/>
  <c r="C30" i="61"/>
  <c r="C31" i="61"/>
  <c r="C32" i="61"/>
  <c r="B49" i="61"/>
  <c r="B50" i="61"/>
  <c r="B51" i="61"/>
  <c r="C49" i="61"/>
  <c r="C50" i="61"/>
  <c r="B89" i="61"/>
  <c r="C78" i="61"/>
  <c r="C79" i="61"/>
  <c r="C80" i="61"/>
  <c r="C81" i="61"/>
  <c r="C82" i="61"/>
  <c r="C83" i="61"/>
  <c r="C84" i="61"/>
  <c r="C85" i="61"/>
  <c r="C86" i="61"/>
  <c r="C87" i="61"/>
  <c r="C88" i="61"/>
  <c r="B104" i="61"/>
  <c r="C93" i="61"/>
  <c r="C94" i="61"/>
  <c r="C95" i="61"/>
  <c r="C96" i="61"/>
  <c r="C97" i="61"/>
  <c r="C98" i="61"/>
  <c r="C99" i="61"/>
  <c r="C100" i="61"/>
  <c r="C101" i="61"/>
  <c r="C102" i="61"/>
  <c r="C103" i="61"/>
  <c r="B62" i="61"/>
  <c r="C55" i="61"/>
  <c r="C56" i="61"/>
  <c r="C57" i="61"/>
  <c r="C58" i="61"/>
  <c r="C59" i="61"/>
  <c r="C60" i="61"/>
  <c r="C61" i="61"/>
  <c r="B73" i="61"/>
  <c r="C66" i="61"/>
  <c r="C67" i="61"/>
  <c r="C68" i="61"/>
  <c r="C69" i="61"/>
  <c r="C70" i="61"/>
  <c r="C71" i="61"/>
  <c r="C72" i="61"/>
  <c r="F9" i="61"/>
  <c r="G7" i="61"/>
  <c r="G8" i="61"/>
  <c r="F20" i="61"/>
  <c r="G14" i="61"/>
  <c r="G15" i="61"/>
  <c r="G16" i="61"/>
  <c r="G17" i="61"/>
  <c r="G18" i="61"/>
  <c r="G19" i="61"/>
  <c r="G25" i="61"/>
  <c r="G26" i="61"/>
  <c r="G27" i="61"/>
  <c r="G28" i="61"/>
  <c r="G29" i="61"/>
  <c r="G30" i="61"/>
  <c r="F35" i="61"/>
  <c r="F36" i="61"/>
  <c r="F37" i="61"/>
  <c r="G35" i="61"/>
  <c r="G36" i="61"/>
  <c r="F52" i="61"/>
  <c r="G41" i="61"/>
  <c r="G42" i="61"/>
  <c r="G43" i="61"/>
  <c r="G44" i="61"/>
  <c r="G45" i="61"/>
  <c r="G46" i="61"/>
  <c r="G47" i="61"/>
  <c r="G48" i="61"/>
  <c r="G49" i="61"/>
  <c r="G50" i="61"/>
  <c r="G51" i="61"/>
  <c r="F64" i="61"/>
  <c r="G57" i="61"/>
  <c r="G58" i="61"/>
  <c r="G59" i="61"/>
  <c r="G60" i="61"/>
  <c r="G61" i="61"/>
  <c r="G62" i="61"/>
  <c r="G63" i="61"/>
  <c r="B9" i="60"/>
  <c r="C7" i="60"/>
  <c r="C8" i="60"/>
  <c r="B21" i="60"/>
  <c r="C14" i="60"/>
  <c r="C15" i="60"/>
  <c r="C16" i="60"/>
  <c r="C17" i="60"/>
  <c r="C18" i="60"/>
  <c r="C19" i="60"/>
  <c r="C20" i="60"/>
  <c r="B45" i="60"/>
  <c r="B33" i="60"/>
  <c r="C26" i="60"/>
  <c r="C27" i="60"/>
  <c r="C28" i="60"/>
  <c r="C29" i="60"/>
  <c r="C30" i="60"/>
  <c r="C31" i="60"/>
  <c r="C32" i="60"/>
  <c r="B49" i="60"/>
  <c r="B50" i="60"/>
  <c r="B51" i="60"/>
  <c r="C49" i="60"/>
  <c r="C50" i="60"/>
  <c r="B89" i="60"/>
  <c r="C78" i="60"/>
  <c r="C79" i="60"/>
  <c r="C80" i="60"/>
  <c r="C81" i="60"/>
  <c r="C82" i="60"/>
  <c r="C83" i="60"/>
  <c r="C84" i="60"/>
  <c r="C85" i="60"/>
  <c r="C86" i="60"/>
  <c r="C87" i="60"/>
  <c r="C88" i="60"/>
  <c r="B104" i="60"/>
  <c r="C93" i="60"/>
  <c r="C94" i="60"/>
  <c r="C95" i="60"/>
  <c r="C96" i="60"/>
  <c r="C97" i="60"/>
  <c r="C98" i="60"/>
  <c r="C99" i="60"/>
  <c r="C100" i="60"/>
  <c r="C101" i="60"/>
  <c r="C102" i="60"/>
  <c r="C103" i="60"/>
  <c r="B62" i="60"/>
  <c r="C55" i="60"/>
  <c r="C56" i="60"/>
  <c r="C57" i="60"/>
  <c r="C58" i="60"/>
  <c r="C59" i="60"/>
  <c r="C60" i="60"/>
  <c r="C61" i="60"/>
  <c r="B73" i="60"/>
  <c r="C66" i="60"/>
  <c r="C67" i="60"/>
  <c r="C68" i="60"/>
  <c r="C69" i="60"/>
  <c r="C70" i="60"/>
  <c r="C71" i="60"/>
  <c r="C72" i="60"/>
  <c r="F9" i="60"/>
  <c r="G7" i="60"/>
  <c r="G8" i="60"/>
  <c r="F20" i="60"/>
  <c r="G14" i="60"/>
  <c r="G15" i="60"/>
  <c r="G16" i="60"/>
  <c r="G17" i="60"/>
  <c r="G18" i="60"/>
  <c r="G19" i="60"/>
  <c r="G25" i="60"/>
  <c r="G26" i="60"/>
  <c r="G27" i="60"/>
  <c r="G28" i="60"/>
  <c r="G29" i="60"/>
  <c r="G30" i="60"/>
  <c r="F35" i="60"/>
  <c r="F36" i="60"/>
  <c r="F37" i="60"/>
  <c r="G35" i="60"/>
  <c r="G36" i="60"/>
  <c r="F53" i="60"/>
  <c r="G42" i="60"/>
  <c r="G43" i="60"/>
  <c r="G44" i="60"/>
  <c r="G45" i="60"/>
  <c r="G46" i="60"/>
  <c r="G47" i="60"/>
  <c r="G48" i="60"/>
  <c r="G49" i="60"/>
  <c r="G50" i="60"/>
  <c r="G51" i="60"/>
  <c r="G52" i="60"/>
  <c r="F69" i="60"/>
  <c r="G58" i="60"/>
  <c r="G59" i="60"/>
  <c r="G60" i="60"/>
  <c r="G61" i="60"/>
  <c r="G62" i="60"/>
  <c r="G63" i="60"/>
  <c r="G64" i="60"/>
  <c r="G65" i="60"/>
  <c r="G66" i="60"/>
  <c r="G67" i="60"/>
  <c r="G68" i="60"/>
  <c r="B9" i="59"/>
  <c r="C7" i="59"/>
  <c r="C8" i="59"/>
  <c r="B21" i="59"/>
  <c r="C14" i="59"/>
  <c r="C15" i="59"/>
  <c r="C16" i="59"/>
  <c r="C17" i="59"/>
  <c r="C18" i="59"/>
  <c r="C19" i="59"/>
  <c r="C20" i="59"/>
  <c r="B33" i="59"/>
  <c r="C26" i="59"/>
  <c r="C27" i="59"/>
  <c r="C28" i="59"/>
  <c r="C29" i="59"/>
  <c r="C30" i="59"/>
  <c r="C31" i="59"/>
  <c r="C32" i="59"/>
  <c r="B49" i="59"/>
  <c r="B50" i="59"/>
  <c r="B51" i="59"/>
  <c r="C49" i="59"/>
  <c r="C50" i="59"/>
  <c r="B89" i="59"/>
  <c r="C78" i="59"/>
  <c r="C79" i="59"/>
  <c r="C80" i="59"/>
  <c r="C81" i="59"/>
  <c r="C82" i="59"/>
  <c r="C83" i="59"/>
  <c r="C84" i="59"/>
  <c r="C85" i="59"/>
  <c r="C86" i="59"/>
  <c r="C87" i="59"/>
  <c r="C88" i="59"/>
  <c r="B104" i="59"/>
  <c r="C93" i="59"/>
  <c r="C94" i="59"/>
  <c r="C95" i="59"/>
  <c r="C96" i="59"/>
  <c r="C97" i="59"/>
  <c r="C98" i="59"/>
  <c r="C99" i="59"/>
  <c r="C100" i="59"/>
  <c r="C101" i="59"/>
  <c r="C102" i="59"/>
  <c r="C103" i="59"/>
  <c r="B62" i="59"/>
  <c r="C55" i="59"/>
  <c r="C56" i="59"/>
  <c r="C57" i="59"/>
  <c r="C58" i="59"/>
  <c r="C59" i="59"/>
  <c r="C60" i="59"/>
  <c r="C61" i="59"/>
  <c r="B73" i="59"/>
  <c r="C66" i="59"/>
  <c r="C67" i="59"/>
  <c r="C68" i="59"/>
  <c r="C69" i="59"/>
  <c r="C70" i="59"/>
  <c r="C71" i="59"/>
  <c r="C72" i="59"/>
  <c r="F9" i="59"/>
  <c r="G7" i="59"/>
  <c r="G8" i="59"/>
  <c r="F20" i="59"/>
  <c r="G14" i="59"/>
  <c r="G15" i="59"/>
  <c r="G16" i="59"/>
  <c r="G17" i="59"/>
  <c r="G18" i="59"/>
  <c r="G19" i="59"/>
  <c r="G25" i="59"/>
  <c r="G26" i="59"/>
  <c r="G27" i="59"/>
  <c r="G28" i="59"/>
  <c r="G29" i="59"/>
  <c r="G30" i="59"/>
  <c r="F35" i="59"/>
  <c r="F36" i="59"/>
  <c r="F37" i="59"/>
  <c r="G35" i="59"/>
  <c r="G36" i="59"/>
  <c r="F52" i="59"/>
  <c r="G41" i="59"/>
  <c r="G42" i="59"/>
  <c r="G43" i="59"/>
  <c r="G44" i="59"/>
  <c r="G45" i="59"/>
  <c r="G46" i="59"/>
  <c r="G47" i="59"/>
  <c r="G48" i="59"/>
  <c r="G49" i="59"/>
  <c r="G50" i="59"/>
  <c r="G51" i="59"/>
  <c r="F68" i="59"/>
  <c r="G57" i="59"/>
  <c r="G58" i="59"/>
  <c r="G59" i="59"/>
  <c r="G60" i="59"/>
  <c r="G61" i="59"/>
  <c r="G62" i="59"/>
  <c r="G63" i="59"/>
  <c r="G64" i="59"/>
  <c r="G65" i="59"/>
  <c r="G66" i="59"/>
  <c r="G67" i="59"/>
  <c r="B9" i="58"/>
  <c r="C7" i="58"/>
  <c r="C8" i="58"/>
  <c r="B21" i="58"/>
  <c r="C14" i="58"/>
  <c r="C15" i="58"/>
  <c r="C16" i="58"/>
  <c r="C17" i="58"/>
  <c r="C18" i="58"/>
  <c r="C19" i="58"/>
  <c r="C20" i="58"/>
  <c r="B33" i="58"/>
  <c r="C26" i="58"/>
  <c r="C27" i="58"/>
  <c r="C28" i="58"/>
  <c r="C29" i="58"/>
  <c r="C30" i="58"/>
  <c r="C31" i="58"/>
  <c r="C32" i="58"/>
  <c r="B49" i="58"/>
  <c r="B50" i="58"/>
  <c r="B51" i="58"/>
  <c r="C49" i="58"/>
  <c r="C50" i="58"/>
  <c r="B89" i="58"/>
  <c r="C78" i="58"/>
  <c r="C79" i="58"/>
  <c r="C80" i="58"/>
  <c r="C81" i="58"/>
  <c r="C82" i="58"/>
  <c r="C83" i="58"/>
  <c r="C84" i="58"/>
  <c r="C85" i="58"/>
  <c r="C86" i="58"/>
  <c r="C87" i="58"/>
  <c r="C88" i="58"/>
  <c r="B104" i="58"/>
  <c r="C93" i="58"/>
  <c r="C94" i="58"/>
  <c r="C95" i="58"/>
  <c r="C96" i="58"/>
  <c r="C97" i="58"/>
  <c r="C98" i="58"/>
  <c r="C99" i="58"/>
  <c r="C100" i="58"/>
  <c r="C101" i="58"/>
  <c r="C102" i="58"/>
  <c r="C103" i="58"/>
  <c r="B62" i="58"/>
  <c r="C55" i="58"/>
  <c r="C56" i="58"/>
  <c r="C57" i="58"/>
  <c r="C58" i="58"/>
  <c r="C59" i="58"/>
  <c r="C60" i="58"/>
  <c r="C61" i="58"/>
  <c r="B73" i="58"/>
  <c r="C66" i="58"/>
  <c r="C67" i="58"/>
  <c r="C68" i="58"/>
  <c r="C69" i="58"/>
  <c r="C70" i="58"/>
  <c r="C71" i="58"/>
  <c r="C72" i="58"/>
  <c r="F9" i="58"/>
  <c r="G7" i="58"/>
  <c r="G8" i="58"/>
  <c r="F20" i="58"/>
  <c r="G14" i="58"/>
  <c r="G15" i="58"/>
  <c r="G16" i="58"/>
  <c r="G17" i="58"/>
  <c r="G18" i="58"/>
  <c r="G19" i="58"/>
  <c r="G25" i="58"/>
  <c r="G26" i="58"/>
  <c r="G27" i="58"/>
  <c r="G28" i="58"/>
  <c r="G29" i="58"/>
  <c r="G30" i="58"/>
  <c r="F35" i="58"/>
  <c r="F36" i="58"/>
  <c r="F37" i="58"/>
  <c r="G35" i="58"/>
  <c r="G36" i="58"/>
  <c r="F52" i="58"/>
  <c r="G41" i="58"/>
  <c r="G42" i="58"/>
  <c r="G43" i="58"/>
  <c r="G44" i="58"/>
  <c r="G45" i="58"/>
  <c r="G46" i="58"/>
  <c r="G47" i="58"/>
  <c r="G48" i="58"/>
  <c r="G49" i="58"/>
  <c r="G50" i="58"/>
  <c r="G51" i="58"/>
  <c r="F61" i="58"/>
  <c r="G57" i="58"/>
  <c r="G58" i="58"/>
  <c r="G59" i="58"/>
  <c r="G60" i="58"/>
  <c r="B9" i="57"/>
  <c r="C7" i="57"/>
  <c r="C8" i="57"/>
  <c r="B21" i="57"/>
  <c r="C14" i="57"/>
  <c r="C15" i="57"/>
  <c r="C16" i="57"/>
  <c r="C17" i="57"/>
  <c r="C18" i="57"/>
  <c r="C19" i="57"/>
  <c r="C20" i="57"/>
  <c r="B33" i="57"/>
  <c r="C26" i="57"/>
  <c r="C27" i="57"/>
  <c r="C28" i="57"/>
  <c r="C29" i="57"/>
  <c r="C30" i="57"/>
  <c r="C31" i="57"/>
  <c r="C32" i="57"/>
  <c r="B49" i="57"/>
  <c r="B50" i="57"/>
  <c r="B51" i="57"/>
  <c r="C49" i="57"/>
  <c r="C50" i="57"/>
  <c r="B89" i="57"/>
  <c r="C78" i="57"/>
  <c r="C79" i="57"/>
  <c r="C80" i="57"/>
  <c r="C81" i="57"/>
  <c r="C82" i="57"/>
  <c r="C83" i="57"/>
  <c r="C84" i="57"/>
  <c r="C85" i="57"/>
  <c r="C86" i="57"/>
  <c r="C87" i="57"/>
  <c r="C88" i="57"/>
  <c r="B104" i="57"/>
  <c r="C93" i="57"/>
  <c r="C94" i="57"/>
  <c r="C95" i="57"/>
  <c r="C96" i="57"/>
  <c r="C97" i="57"/>
  <c r="C98" i="57"/>
  <c r="C99" i="57"/>
  <c r="C100" i="57"/>
  <c r="C101" i="57"/>
  <c r="C102" i="57"/>
  <c r="C103" i="57"/>
  <c r="B62" i="57"/>
  <c r="C55" i="57"/>
  <c r="C56" i="57"/>
  <c r="C57" i="57"/>
  <c r="C58" i="57"/>
  <c r="C59" i="57"/>
  <c r="C60" i="57"/>
  <c r="C61" i="57"/>
  <c r="B73" i="57"/>
  <c r="C66" i="57"/>
  <c r="C67" i="57"/>
  <c r="C68" i="57"/>
  <c r="C69" i="57"/>
  <c r="C70" i="57"/>
  <c r="C71" i="57"/>
  <c r="C72" i="57"/>
  <c r="F9" i="57"/>
  <c r="G7" i="57"/>
  <c r="G8" i="57"/>
  <c r="F20" i="57"/>
  <c r="G14" i="57"/>
  <c r="G15" i="57"/>
  <c r="G16" i="57"/>
  <c r="G17" i="57"/>
  <c r="G18" i="57"/>
  <c r="G19" i="57"/>
  <c r="G25" i="57"/>
  <c r="G26" i="57"/>
  <c r="G27" i="57"/>
  <c r="G28" i="57"/>
  <c r="G29" i="57"/>
  <c r="G30" i="57"/>
  <c r="F35" i="57"/>
  <c r="F36" i="57"/>
  <c r="F37" i="57"/>
  <c r="G35" i="57"/>
  <c r="G36" i="57"/>
  <c r="F52" i="57"/>
  <c r="G41" i="57"/>
  <c r="G42" i="57"/>
  <c r="G43" i="57"/>
  <c r="G44" i="57"/>
  <c r="G45" i="57"/>
  <c r="G46" i="57"/>
  <c r="G47" i="57"/>
  <c r="G48" i="57"/>
  <c r="G49" i="57"/>
  <c r="G50" i="57"/>
  <c r="G51" i="57"/>
  <c r="F63" i="57"/>
  <c r="G58" i="57"/>
  <c r="G59" i="57"/>
  <c r="G60" i="57"/>
  <c r="G61" i="57"/>
  <c r="G62" i="57"/>
  <c r="B73" i="55"/>
  <c r="C72" i="55"/>
  <c r="C71" i="55"/>
  <c r="C70" i="55"/>
  <c r="C69" i="55"/>
  <c r="C68" i="55"/>
  <c r="C67" i="55"/>
  <c r="C66" i="55"/>
  <c r="B62" i="55"/>
  <c r="C61" i="55"/>
  <c r="C60" i="55"/>
  <c r="C59" i="55"/>
  <c r="C58" i="55"/>
  <c r="C57" i="55"/>
  <c r="C56" i="55"/>
  <c r="C55" i="55"/>
  <c r="B49" i="55"/>
  <c r="B50" i="55"/>
  <c r="B51" i="55"/>
  <c r="C50" i="55"/>
  <c r="C49" i="55"/>
  <c r="B45" i="55"/>
  <c r="C44" i="55"/>
  <c r="C43" i="55"/>
  <c r="B39" i="55"/>
  <c r="F36" i="55"/>
  <c r="F37" i="55"/>
  <c r="F38" i="55"/>
  <c r="C38" i="55"/>
  <c r="G37" i="55"/>
  <c r="C37" i="55"/>
  <c r="G36" i="55"/>
  <c r="B33" i="55"/>
  <c r="F32" i="55"/>
  <c r="C32" i="55"/>
  <c r="G31" i="55"/>
  <c r="C31" i="55"/>
  <c r="G30" i="55"/>
  <c r="C30" i="55"/>
  <c r="G29" i="55"/>
  <c r="C29" i="55"/>
  <c r="G28" i="55"/>
  <c r="C28" i="55"/>
  <c r="G27" i="55"/>
  <c r="C27" i="55"/>
  <c r="G26" i="55"/>
  <c r="C26" i="55"/>
  <c r="B21" i="55"/>
  <c r="F20" i="55"/>
  <c r="C20" i="55"/>
  <c r="G19" i="55"/>
  <c r="C19" i="55"/>
  <c r="G18" i="55"/>
  <c r="C18" i="55"/>
  <c r="G17" i="55"/>
  <c r="C17" i="55"/>
  <c r="G16" i="55"/>
  <c r="C16" i="55"/>
  <c r="G15" i="55"/>
  <c r="C15" i="55"/>
  <c r="G14" i="55"/>
  <c r="C14" i="55"/>
  <c r="F9" i="55"/>
  <c r="B9" i="55"/>
  <c r="G8" i="55"/>
  <c r="C8" i="55"/>
  <c r="G7" i="55"/>
  <c r="C7" i="55"/>
  <c r="F69" i="36"/>
  <c r="G68" i="36"/>
  <c r="F53" i="36"/>
  <c r="G52" i="36"/>
  <c r="G42" i="36"/>
  <c r="F36" i="36"/>
  <c r="F35" i="36"/>
  <c r="G30" i="36"/>
  <c r="F20" i="36"/>
  <c r="G19" i="36"/>
  <c r="F9" i="36"/>
  <c r="G8" i="36"/>
  <c r="B73" i="36"/>
  <c r="C72" i="36"/>
  <c r="B62" i="36"/>
  <c r="C61" i="36"/>
  <c r="B109" i="36"/>
  <c r="C108" i="36"/>
  <c r="B94" i="36"/>
  <c r="C93" i="36"/>
  <c r="B50" i="36"/>
  <c r="B49" i="36"/>
  <c r="B33" i="36"/>
  <c r="C32" i="36"/>
  <c r="B21" i="36"/>
  <c r="C20" i="36"/>
  <c r="B9" i="36"/>
  <c r="C8" i="36"/>
  <c r="F67" i="33"/>
  <c r="G66" i="33"/>
  <c r="F52" i="33"/>
  <c r="G51" i="33"/>
  <c r="F36" i="33"/>
  <c r="F35" i="33"/>
  <c r="G30" i="33"/>
  <c r="F20" i="33"/>
  <c r="G19" i="33"/>
  <c r="F9" i="33"/>
  <c r="G8" i="33"/>
  <c r="B73" i="33"/>
  <c r="C72" i="33"/>
  <c r="B62" i="33"/>
  <c r="C61" i="33"/>
  <c r="B104" i="33"/>
  <c r="C103" i="33"/>
  <c r="B89" i="33"/>
  <c r="C88" i="33"/>
  <c r="B50" i="33"/>
  <c r="B49" i="33"/>
  <c r="B33" i="33"/>
  <c r="C32" i="33"/>
  <c r="B21" i="33"/>
  <c r="C20" i="33"/>
  <c r="B9" i="33"/>
  <c r="C8" i="33"/>
  <c r="F68" i="32"/>
  <c r="G67" i="32"/>
  <c r="F52" i="32"/>
  <c r="G51" i="32"/>
  <c r="F36" i="32"/>
  <c r="F35" i="32"/>
  <c r="G30" i="32"/>
  <c r="F20" i="32"/>
  <c r="G19" i="32"/>
  <c r="F9" i="32"/>
  <c r="G8" i="32"/>
  <c r="B73" i="32"/>
  <c r="C72" i="32"/>
  <c r="B62" i="32"/>
  <c r="C61" i="32"/>
  <c r="B104" i="32"/>
  <c r="C103" i="32"/>
  <c r="B89" i="32"/>
  <c r="C88" i="32"/>
  <c r="B50" i="32"/>
  <c r="B49" i="32"/>
  <c r="B33" i="32"/>
  <c r="C32" i="32"/>
  <c r="B21" i="32"/>
  <c r="C20" i="32"/>
  <c r="B9" i="32"/>
  <c r="C8" i="32"/>
  <c r="B199" i="1"/>
  <c r="C179" i="1"/>
  <c r="B173" i="1"/>
  <c r="C154" i="1"/>
  <c r="B147" i="1"/>
  <c r="B146" i="1"/>
  <c r="B142" i="1"/>
  <c r="C137" i="1"/>
  <c r="B131" i="1"/>
  <c r="C127" i="1"/>
  <c r="B121" i="1"/>
  <c r="C119" i="1"/>
  <c r="B111" i="1"/>
  <c r="C106" i="1"/>
  <c r="B100" i="1"/>
  <c r="C94" i="1"/>
  <c r="B89" i="1"/>
  <c r="C70" i="1"/>
  <c r="B38" i="1"/>
  <c r="B37" i="1"/>
  <c r="B33" i="1"/>
  <c r="C28" i="1"/>
  <c r="B21" i="1"/>
  <c r="C15" i="1"/>
  <c r="B9" i="1"/>
  <c r="G44" i="36"/>
  <c r="C67" i="36"/>
  <c r="C69" i="36"/>
  <c r="C66" i="36"/>
  <c r="C68" i="36"/>
  <c r="C70" i="36"/>
  <c r="G25" i="36"/>
  <c r="C71" i="36"/>
  <c r="C55" i="36"/>
  <c r="G27" i="36"/>
  <c r="C57" i="36"/>
  <c r="C14" i="36"/>
  <c r="C100" i="36"/>
  <c r="G29" i="36"/>
  <c r="C15" i="33"/>
  <c r="C95" i="33"/>
  <c r="C17" i="33"/>
  <c r="C27" i="33"/>
  <c r="C99" i="33"/>
  <c r="C57" i="33"/>
  <c r="C68" i="33"/>
  <c r="G60" i="33"/>
  <c r="G44" i="32"/>
  <c r="C26" i="32"/>
  <c r="C14" i="32"/>
  <c r="C68" i="32"/>
  <c r="C66" i="32"/>
  <c r="C70" i="32"/>
  <c r="C15" i="32"/>
  <c r="C95" i="32"/>
  <c r="C16" i="32"/>
  <c r="C18" i="32"/>
  <c r="C29" i="32"/>
  <c r="C99" i="32"/>
  <c r="C57" i="32"/>
  <c r="G42" i="32"/>
  <c r="G47" i="32"/>
  <c r="G59" i="32"/>
  <c r="B39" i="1"/>
  <c r="C38" i="1"/>
  <c r="G16" i="32"/>
  <c r="G27" i="32"/>
  <c r="C27" i="32"/>
  <c r="C31" i="32"/>
  <c r="C79" i="32"/>
  <c r="C93" i="32"/>
  <c r="C97" i="32"/>
  <c r="C101" i="32"/>
  <c r="C55" i="32"/>
  <c r="C59" i="32"/>
  <c r="G63" i="32"/>
  <c r="C29" i="33"/>
  <c r="C79" i="33"/>
  <c r="C93" i="33"/>
  <c r="C97" i="33"/>
  <c r="C101" i="33"/>
  <c r="C55" i="33"/>
  <c r="C59" i="33"/>
  <c r="C66" i="33"/>
  <c r="C70" i="33"/>
  <c r="G58" i="33"/>
  <c r="G62" i="33"/>
  <c r="C16" i="36"/>
  <c r="C28" i="36"/>
  <c r="C86" i="36"/>
  <c r="G16" i="36"/>
  <c r="C104" i="36"/>
  <c r="G43" i="36"/>
  <c r="G48" i="36"/>
  <c r="G60" i="36"/>
  <c r="C15" i="36"/>
  <c r="C18" i="36"/>
  <c r="C26" i="36"/>
  <c r="C30" i="36"/>
  <c r="C84" i="36"/>
  <c r="C89" i="36"/>
  <c r="C98" i="36"/>
  <c r="C102" i="36"/>
  <c r="C106" i="36"/>
  <c r="C59" i="36"/>
  <c r="G14" i="36"/>
  <c r="G18" i="36"/>
  <c r="G64" i="36"/>
  <c r="C83" i="33"/>
  <c r="G16" i="33"/>
  <c r="G27" i="33"/>
  <c r="G43" i="33"/>
  <c r="G57" i="33"/>
  <c r="G59" i="33"/>
  <c r="G61" i="33"/>
  <c r="G64" i="33"/>
  <c r="G14" i="32"/>
  <c r="G18" i="32"/>
  <c r="G25" i="32"/>
  <c r="G29" i="32"/>
  <c r="G41" i="32"/>
  <c r="G43" i="32"/>
  <c r="G45" i="32"/>
  <c r="G49" i="32"/>
  <c r="G57" i="32"/>
  <c r="G61" i="32"/>
  <c r="G65" i="32"/>
  <c r="C83" i="32"/>
  <c r="G58" i="36"/>
  <c r="G62" i="36"/>
  <c r="G66" i="36"/>
  <c r="G59" i="36"/>
  <c r="G61" i="36"/>
  <c r="G63" i="36"/>
  <c r="G65" i="36"/>
  <c r="G67" i="36"/>
  <c r="G46" i="36"/>
  <c r="G50" i="36"/>
  <c r="G45" i="36"/>
  <c r="G47" i="36"/>
  <c r="G49" i="36"/>
  <c r="G51" i="36"/>
  <c r="G26" i="36"/>
  <c r="G28" i="36"/>
  <c r="G15" i="36"/>
  <c r="G17" i="36"/>
  <c r="G7" i="36"/>
  <c r="G63" i="33"/>
  <c r="G65" i="33"/>
  <c r="C14" i="33"/>
  <c r="C16" i="33"/>
  <c r="C18" i="33"/>
  <c r="C26" i="33"/>
  <c r="C28" i="33"/>
  <c r="C31" i="33"/>
  <c r="G14" i="33"/>
  <c r="G18" i="33"/>
  <c r="G25" i="33"/>
  <c r="G29" i="33"/>
  <c r="G41" i="33"/>
  <c r="G47" i="33"/>
  <c r="G45" i="33"/>
  <c r="G49" i="33"/>
  <c r="G42" i="33"/>
  <c r="G44" i="33"/>
  <c r="G46" i="33"/>
  <c r="G48" i="33"/>
  <c r="G50" i="33"/>
  <c r="G26" i="33"/>
  <c r="G28" i="33"/>
  <c r="G15" i="33"/>
  <c r="G17" i="33"/>
  <c r="G7" i="33"/>
  <c r="C67" i="33"/>
  <c r="C69" i="33"/>
  <c r="C71" i="33"/>
  <c r="G58" i="32"/>
  <c r="G60" i="32"/>
  <c r="G62" i="32"/>
  <c r="G64" i="32"/>
  <c r="G66" i="32"/>
  <c r="G46" i="32"/>
  <c r="G48" i="32"/>
  <c r="G50" i="32"/>
  <c r="G26" i="32"/>
  <c r="G28" i="32"/>
  <c r="G15" i="32"/>
  <c r="G17" i="32"/>
  <c r="G7" i="32"/>
  <c r="C67" i="32"/>
  <c r="C69" i="32"/>
  <c r="C71" i="32"/>
  <c r="C198" i="1"/>
  <c r="C196" i="1"/>
  <c r="C194" i="1"/>
  <c r="C192" i="1"/>
  <c r="C190" i="1"/>
  <c r="C188" i="1"/>
  <c r="C186" i="1"/>
  <c r="C184" i="1"/>
  <c r="C182" i="1"/>
  <c r="C180" i="1"/>
  <c r="C178" i="1"/>
  <c r="C197" i="1"/>
  <c r="C195" i="1"/>
  <c r="C193" i="1"/>
  <c r="C191" i="1"/>
  <c r="C189" i="1"/>
  <c r="C187" i="1"/>
  <c r="C185" i="1"/>
  <c r="C183" i="1"/>
  <c r="C181" i="1"/>
  <c r="C152" i="1"/>
  <c r="C171" i="1"/>
  <c r="C169" i="1"/>
  <c r="C167" i="1"/>
  <c r="C165" i="1"/>
  <c r="C163" i="1"/>
  <c r="C161" i="1"/>
  <c r="C159" i="1"/>
  <c r="C157" i="1"/>
  <c r="C155" i="1"/>
  <c r="C153" i="1"/>
  <c r="C172" i="1"/>
  <c r="C170" i="1"/>
  <c r="C168" i="1"/>
  <c r="C166" i="1"/>
  <c r="C164" i="1"/>
  <c r="C162" i="1"/>
  <c r="C160" i="1"/>
  <c r="C158" i="1"/>
  <c r="C156" i="1"/>
  <c r="C136" i="1"/>
  <c r="C140" i="1"/>
  <c r="C138" i="1"/>
  <c r="C141" i="1"/>
  <c r="C139" i="1"/>
  <c r="C126" i="1"/>
  <c r="C130" i="1"/>
  <c r="C128" i="1"/>
  <c r="C125" i="1"/>
  <c r="C129" i="1"/>
  <c r="C104" i="1"/>
  <c r="C99" i="36"/>
  <c r="C101" i="36"/>
  <c r="C103" i="36"/>
  <c r="C105" i="36"/>
  <c r="C107" i="36"/>
  <c r="C94" i="33"/>
  <c r="C96" i="33"/>
  <c r="C98" i="33"/>
  <c r="C100" i="33"/>
  <c r="C102" i="33"/>
  <c r="C94" i="32"/>
  <c r="C96" i="32"/>
  <c r="C98" i="32"/>
  <c r="C100" i="32"/>
  <c r="C102" i="32"/>
  <c r="C68" i="1"/>
  <c r="C87" i="1"/>
  <c r="C85" i="1"/>
  <c r="C83" i="1"/>
  <c r="C81" i="1"/>
  <c r="C79" i="1"/>
  <c r="C77" i="1"/>
  <c r="C75" i="1"/>
  <c r="C73" i="1"/>
  <c r="C71" i="1"/>
  <c r="C69" i="1"/>
  <c r="C88" i="1"/>
  <c r="C86" i="1"/>
  <c r="C84" i="1"/>
  <c r="C82" i="1"/>
  <c r="C80" i="1"/>
  <c r="C78" i="1"/>
  <c r="C76" i="1"/>
  <c r="C74" i="1"/>
  <c r="C72" i="1"/>
  <c r="C56" i="36"/>
  <c r="C58" i="36"/>
  <c r="C60" i="36"/>
  <c r="C56" i="33"/>
  <c r="C58" i="33"/>
  <c r="C60" i="33"/>
  <c r="C56" i="32"/>
  <c r="C58" i="32"/>
  <c r="C60" i="32"/>
  <c r="C93" i="1"/>
  <c r="C83" i="36"/>
  <c r="C85" i="36"/>
  <c r="C87" i="36"/>
  <c r="C91" i="36"/>
  <c r="C88" i="36"/>
  <c r="C90" i="36"/>
  <c r="C92" i="36"/>
  <c r="C27" i="36"/>
  <c r="C29" i="36"/>
  <c r="C31" i="36"/>
  <c r="C17" i="36"/>
  <c r="C19" i="36"/>
  <c r="C7" i="36"/>
  <c r="B51" i="36"/>
  <c r="C49" i="36"/>
  <c r="F37" i="36"/>
  <c r="G36" i="36"/>
  <c r="C81" i="33"/>
  <c r="C85" i="33"/>
  <c r="C78" i="33"/>
  <c r="C80" i="33"/>
  <c r="C82" i="33"/>
  <c r="C84" i="33"/>
  <c r="C87" i="33"/>
  <c r="C30" i="33"/>
  <c r="C19" i="33"/>
  <c r="C7" i="33"/>
  <c r="B51" i="33"/>
  <c r="C49" i="33"/>
  <c r="F37" i="33"/>
  <c r="G36" i="33"/>
  <c r="C86" i="33"/>
  <c r="C78" i="32"/>
  <c r="C81" i="32"/>
  <c r="C85" i="32"/>
  <c r="C80" i="32"/>
  <c r="C82" i="32"/>
  <c r="C84" i="32"/>
  <c r="C87" i="32"/>
  <c r="C28" i="32"/>
  <c r="C30" i="32"/>
  <c r="C17" i="32"/>
  <c r="C19" i="32"/>
  <c r="C7" i="32"/>
  <c r="B51" i="32"/>
  <c r="C49" i="32"/>
  <c r="F37" i="32"/>
  <c r="G36" i="32"/>
  <c r="C86" i="32"/>
  <c r="B148" i="1"/>
  <c r="C147" i="1"/>
  <c r="C120" i="1"/>
  <c r="C97" i="1"/>
  <c r="C99" i="1"/>
  <c r="C95" i="1"/>
  <c r="C109" i="1"/>
  <c r="C107" i="1"/>
  <c r="C105" i="1"/>
  <c r="C110" i="1"/>
  <c r="C108" i="1"/>
  <c r="C98" i="1"/>
  <c r="C96" i="1"/>
  <c r="B64" i="1"/>
  <c r="C37" i="1"/>
  <c r="C26" i="1"/>
  <c r="C29" i="1"/>
  <c r="C31" i="1"/>
  <c r="C27" i="1"/>
  <c r="C32" i="1"/>
  <c r="C30" i="1"/>
  <c r="C20" i="1"/>
  <c r="C14" i="1"/>
  <c r="C18" i="1"/>
  <c r="C19" i="1"/>
  <c r="C16" i="1"/>
  <c r="C17" i="1"/>
  <c r="C8" i="1"/>
  <c r="C7" i="1"/>
  <c r="C146" i="1"/>
  <c r="C50" i="36"/>
  <c r="G35" i="36"/>
  <c r="C50" i="33"/>
  <c r="G35" i="33"/>
  <c r="C50" i="32"/>
  <c r="G35" i="32"/>
  <c r="C45" i="1"/>
  <c r="C47" i="1"/>
  <c r="C49" i="1"/>
  <c r="C51" i="1"/>
  <c r="C53" i="1"/>
  <c r="C55" i="1"/>
  <c r="C57" i="1"/>
  <c r="C59" i="1"/>
  <c r="C61" i="1"/>
  <c r="C63" i="1"/>
  <c r="C44" i="1"/>
  <c r="C46" i="1"/>
  <c r="C48" i="1"/>
  <c r="C50" i="1"/>
  <c r="C52" i="1"/>
  <c r="C54" i="1"/>
  <c r="C56" i="1"/>
  <c r="C58" i="1"/>
  <c r="C60" i="1"/>
  <c r="C62" i="1"/>
  <c r="C43" i="1"/>
</calcChain>
</file>

<file path=xl/sharedStrings.xml><?xml version="1.0" encoding="utf-8"?>
<sst xmlns="http://schemas.openxmlformats.org/spreadsheetml/2006/main" count="2747" uniqueCount="241">
  <si>
    <t>English Proficiency</t>
  </si>
  <si>
    <t>Population</t>
  </si>
  <si>
    <t>Percent</t>
  </si>
  <si>
    <t>English Proficient</t>
  </si>
  <si>
    <t>Limited English Proficiency</t>
  </si>
  <si>
    <t>Total</t>
  </si>
  <si>
    <t>Income to Poverty Ratio</t>
  </si>
  <si>
    <t>Estimate</t>
  </si>
  <si>
    <t>501% and Over</t>
  </si>
  <si>
    <t>Missing Data</t>
  </si>
  <si>
    <t>Income to Poverty Ratio of LEP Population</t>
  </si>
  <si>
    <t>Language Spoken of LEP Population</t>
  </si>
  <si>
    <t>Language Spoken</t>
  </si>
  <si>
    <t>Spanish</t>
  </si>
  <si>
    <t>Portuguese</t>
  </si>
  <si>
    <t>Chinese</t>
  </si>
  <si>
    <t>French Creole</t>
  </si>
  <si>
    <t>Vietnamese</t>
  </si>
  <si>
    <t>Russian</t>
  </si>
  <si>
    <t>French</t>
  </si>
  <si>
    <t>Italian</t>
  </si>
  <si>
    <t>Cambodian</t>
  </si>
  <si>
    <t>Cantonese</t>
  </si>
  <si>
    <t>Arabic</t>
  </si>
  <si>
    <t>Korean</t>
  </si>
  <si>
    <t>Polish</t>
  </si>
  <si>
    <t>Greek</t>
  </si>
  <si>
    <t>Mandarin</t>
  </si>
  <si>
    <t>Albanian</t>
  </si>
  <si>
    <t>Hindi</t>
  </si>
  <si>
    <t>Japanese</t>
  </si>
  <si>
    <t>Kru, Ibo, Yoruba</t>
  </si>
  <si>
    <t>Tagalog</t>
  </si>
  <si>
    <t>Other</t>
  </si>
  <si>
    <t>English Proficiency of Total Population</t>
  </si>
  <si>
    <t>Income to Poverty Ratio of Total Population</t>
  </si>
  <si>
    <t>0-100%</t>
  </si>
  <si>
    <t>101%-200%</t>
  </si>
  <si>
    <t>201%-300%</t>
  </si>
  <si>
    <t>301%-400%</t>
  </si>
  <si>
    <t>401%-500%</t>
  </si>
  <si>
    <t>LEP Population: Income Under 200% of Poverty</t>
  </si>
  <si>
    <t>Language Spoken of LEP Population Under 200% Of Poverty</t>
  </si>
  <si>
    <t>Massachusetts</t>
  </si>
  <si>
    <t>Age Distribution of LEP Population</t>
  </si>
  <si>
    <t>Age</t>
  </si>
  <si>
    <t>5 to 17 Years</t>
  </si>
  <si>
    <t>18 to 24 Years</t>
  </si>
  <si>
    <t>25 to 34 Years</t>
  </si>
  <si>
    <t>35 to 44 Years</t>
  </si>
  <si>
    <t>45 to 54 Years</t>
  </si>
  <si>
    <t>55 to 64 Years</t>
  </si>
  <si>
    <t>65 Years and Over</t>
  </si>
  <si>
    <t>Age Distribution of LEP Population Under 200% Of Poverty</t>
  </si>
  <si>
    <t>Household</t>
  </si>
  <si>
    <t>Not Linguistically Isolated</t>
  </si>
  <si>
    <t>Income to Poverty Ratio of All Family Households</t>
  </si>
  <si>
    <t>Income to Poverty Ratio of All Linguistically Isolated Family Households</t>
  </si>
  <si>
    <t>Linguistically Isolated</t>
  </si>
  <si>
    <t>Linguistic Isolation of Family Households Under 200% of Poverty</t>
  </si>
  <si>
    <t>Language Spoken of Linguistically Isolated Family Households</t>
  </si>
  <si>
    <t>Language Spoken of Linguistically Isolated Family Households Under 200% Of Poverty</t>
  </si>
  <si>
    <t>Geography</t>
  </si>
  <si>
    <t>Gujarati</t>
  </si>
  <si>
    <t>Persian</t>
  </si>
  <si>
    <t>Bengali</t>
  </si>
  <si>
    <t>Ukrainian</t>
  </si>
  <si>
    <t>Turkish</t>
  </si>
  <si>
    <t>Thai</t>
  </si>
  <si>
    <t>Cushite</t>
  </si>
  <si>
    <t>Panjabi</t>
  </si>
  <si>
    <t>Bulgarian</t>
  </si>
  <si>
    <t>Tamil</t>
  </si>
  <si>
    <t>PUMA 2700</t>
  </si>
  <si>
    <t>Arlington CDP</t>
  </si>
  <si>
    <t>Arlington town</t>
  </si>
  <si>
    <t>Belmont CDP</t>
  </si>
  <si>
    <t>Belmont town</t>
  </si>
  <si>
    <t>Lexington CDP</t>
  </si>
  <si>
    <t>Lexington town</t>
  </si>
  <si>
    <t>Waltham city</t>
  </si>
  <si>
    <t>Watertown city</t>
  </si>
  <si>
    <t>Armenian</t>
  </si>
  <si>
    <t>PUMA 2800</t>
  </si>
  <si>
    <t>Melrose city</t>
  </si>
  <si>
    <t>Remainder of Stoneham town</t>
  </si>
  <si>
    <t>Stoneham CDP</t>
  </si>
  <si>
    <t>Stoneham town</t>
  </si>
  <si>
    <t>Winchester CDP</t>
  </si>
  <si>
    <t>Winchester town</t>
  </si>
  <si>
    <t>Woburn city</t>
  </si>
  <si>
    <t>PUMA 3100</t>
  </si>
  <si>
    <t>Everett city</t>
  </si>
  <si>
    <t>Somerville city</t>
  </si>
  <si>
    <t>Amharic</t>
  </si>
  <si>
    <t>Other Asian Languages</t>
  </si>
  <si>
    <t>Linguistic Isolation of All Households</t>
  </si>
  <si>
    <t>Mon-Khmer, Cambodian</t>
  </si>
  <si>
    <t>Other Asian languages</t>
  </si>
  <si>
    <t>Sinhalese</t>
  </si>
  <si>
    <t xml:space="preserve">Other </t>
  </si>
  <si>
    <t>*Universe: Total population 5 years and over in MA</t>
  </si>
  <si>
    <t>Limited English Proficiency (LEP) Population</t>
  </si>
  <si>
    <r>
      <rPr>
        <b/>
        <sz val="11"/>
        <color indexed="8"/>
        <rFont val="Calibri"/>
        <family val="2"/>
      </rPr>
      <t>Definition</t>
    </r>
    <r>
      <rPr>
        <sz val="11"/>
        <color theme="1"/>
        <rFont val="Calibri"/>
        <family val="2"/>
        <scheme val="minor"/>
      </rPr>
      <t>: People whose ability to speak English is "well" "not well" or "not at all."</t>
    </r>
  </si>
  <si>
    <t>Linguistic Isolation:</t>
  </si>
  <si>
    <r>
      <rPr>
        <b/>
        <sz val="11"/>
        <color indexed="8"/>
        <rFont val="Calibri"/>
        <family val="2"/>
      </rPr>
      <t>Definition</t>
    </r>
    <r>
      <rPr>
        <sz val="11"/>
        <color theme="1"/>
        <rFont val="Calibri"/>
        <family val="2"/>
        <scheme val="minor"/>
      </rPr>
      <t xml:space="preserve">: A household that is linguistically isolated is one in which no one 14 years of age and over speaks English very well.  This categorization is established by the US Census Bureau. </t>
    </r>
  </si>
  <si>
    <t>Technically "linguistic isolation" is a household variable. In order to get the details of the income-to-poverty ratio and the languages spoken by households, which are population records,  we use the householder's information to represent each household.</t>
  </si>
  <si>
    <t>* Due to the data limitation, only family households have the same poverty-to-income ratio for every member in the households. Therefore, non-family households are excluded.</t>
  </si>
  <si>
    <t>* The household language is represented by the language spoken by the householder.</t>
  </si>
  <si>
    <t>Source: 2007-2011 American Community Survey, Public Use Microdata Sample (PUMS), BRA Research Division Analysis</t>
  </si>
  <si>
    <r>
      <t xml:space="preserve">This analysis is conducted to understand and describe the population with limited English proficiency and live below a certain level of poverty. The proper sourcing of this material is </t>
    </r>
    <r>
      <rPr>
        <i/>
        <sz val="11"/>
        <color indexed="8"/>
        <rFont val="Calibri"/>
        <family val="2"/>
      </rPr>
      <t>2007-2011 American Community Survey, Public Use Microdata Sample (PUMS), BRA Research Division Analysis</t>
    </r>
    <r>
      <rPr>
        <sz val="11"/>
        <color theme="1"/>
        <rFont val="Calibri"/>
        <family val="2"/>
        <scheme val="minor"/>
      </rPr>
      <t>. Due to geographic limitation, for the analysis we used the data by Public Use Microdata Areas (PUMA). In many cases, multiple cities are in a PUMA. The cities/towns listed on the page are included with the PUMA referenced on each tab. Please note other towns could also be a part of each PUMA. See the accompanying PUMA map for Massachusetts.</t>
    </r>
  </si>
  <si>
    <t>Glossary:</t>
  </si>
  <si>
    <t xml:space="preserve">Linguistically Isolated Households: A household that is linguistically isolated is one in which no one 14 years of age and over speaks English very well.  This categorization is established by the US Census Bureau. </t>
  </si>
  <si>
    <t>Income-to-Poverty Ratio: People and families are classified as being in poverty if their income is less than their poverty threshold, which is based in part on household size. Households at 100% or less of the poverty threshold are in poverty. Household 200% of the poverty threshold are two times above the poverty line for their respective household size, and so on.</t>
  </si>
  <si>
    <t>Introduction:</t>
  </si>
  <si>
    <t>*Universe: All households exclude group quarters/vacant units</t>
  </si>
  <si>
    <t>English Proficiency of Total Population between 0-100% of Poverty</t>
  </si>
  <si>
    <t>English Proficiency of  Population between 101%-200% of Poverty</t>
  </si>
  <si>
    <t>English Proficiency of Total Population between 101%-200% of Poverty</t>
  </si>
  <si>
    <t>English Proficiency of  Population between 0%-100% of Poverty</t>
  </si>
  <si>
    <t>Universe: Linguistically isolated family households</t>
  </si>
  <si>
    <t>*Universe: Total population 5 years and over in PUMA=1400</t>
  </si>
  <si>
    <t>*Universe: Total population 5 years and over in PUMA=2700</t>
  </si>
  <si>
    <t>*Universe: Total population 5 years and over in PUMA=2800</t>
  </si>
  <si>
    <t>*Universe: Total population 5 years and over in PUMA=3100</t>
  </si>
  <si>
    <t>Limited English Proficiency:  "Limited English proficiency" refers to the respondent's assessment of their own ability to speak English, from "very well" to "not at all." In this analysis, we grouped "English only" and "very well"" into "English proficient"; "well", "not well" and "not at all" into "limited English proficiency."   This categorization was used at the request of the Volunteer Lawyer's Project.</t>
  </si>
  <si>
    <t>Linguistic Isolation</t>
  </si>
  <si>
    <t>Note: Due to the data limitation,"Other" may include Languages Spoken listed above.</t>
  </si>
  <si>
    <t>Greater Boston Legal Services Area LEP Population by Poverty</t>
  </si>
  <si>
    <t>Limited English Proficent</t>
  </si>
  <si>
    <t>Language ability is based on the respondent's subjective assessment of their own fluency. Only includes individuals ages 5 and older.</t>
  </si>
  <si>
    <t>English Proficiency of Population between 0%-100% of Poverty</t>
  </si>
  <si>
    <t>English Proficiency of Population between 101-200% of Poverty</t>
  </si>
  <si>
    <t>Chinese* (Cantonese and Mandarin)</t>
  </si>
  <si>
    <t>Other**</t>
  </si>
  <si>
    <t>Notes on Data Limitations:</t>
  </si>
  <si>
    <t>1)  Due to data limitations, these figures are not exact and have a large margin of error. The data gives an accurate picture of general trends, but is not meant to be used for exact numbers or percentages.</t>
  </si>
  <si>
    <t>2)  Due to US Census definitions, "Chinese" includes both Mandarin and Cantonese speakers.*</t>
  </si>
  <si>
    <t>3)  Due to the data limitation,"Other" may include some languages listed above.**</t>
  </si>
  <si>
    <t xml:space="preserve">4)  Due to geographic limitations, for the analysis we used the data by Public Use Microdata Areas (PUMA).  In many cases, multiple cities are in a PUMA.  Please note other towns could also be a part of each PUMA. </t>
  </si>
  <si>
    <r>
      <rPr>
        <b/>
        <sz val="12"/>
        <color theme="1"/>
        <rFont val="Calibri"/>
        <family val="2"/>
        <scheme val="minor"/>
      </rPr>
      <t>Source:</t>
    </r>
    <r>
      <rPr>
        <sz val="12"/>
        <color theme="1"/>
        <rFont val="Calibri"/>
        <family val="2"/>
        <scheme val="minor"/>
      </rPr>
      <t xml:space="preserve"> 2007-2011 American Community Survey, Public Use Microdata Sample (PUMS), BRA Research Division Analysis</t>
    </r>
  </si>
  <si>
    <t>Limited English Proficient</t>
  </si>
  <si>
    <t>Greater Boston Legal Services Area-Boston LEP Population by Poverty</t>
  </si>
  <si>
    <t>India N.E.C.</t>
  </si>
  <si>
    <t>Formosan</t>
  </si>
  <si>
    <t>Urdu</t>
  </si>
  <si>
    <t>Other Indo-European Languages</t>
  </si>
  <si>
    <t>*Universe: Total population 5 years and over in PUMA=1300</t>
  </si>
  <si>
    <t>Wilmington town</t>
  </si>
  <si>
    <t>Wilmington CDP</t>
  </si>
  <si>
    <t>Wakefield town</t>
  </si>
  <si>
    <t>Wakefield CDP</t>
  </si>
  <si>
    <t>Reading town</t>
  </si>
  <si>
    <t>Reading CDP</t>
  </si>
  <si>
    <t>North Reading town</t>
  </si>
  <si>
    <t>Burlington town</t>
  </si>
  <si>
    <t>Burlington CDP</t>
  </si>
  <si>
    <t>PUMA 1300</t>
  </si>
  <si>
    <t>Bantu</t>
  </si>
  <si>
    <t>Telugu</t>
  </si>
  <si>
    <t>Burmese</t>
  </si>
  <si>
    <t>German</t>
  </si>
  <si>
    <t>West Concord CDP</t>
  </si>
  <si>
    <t>Wayland town</t>
  </si>
  <si>
    <t>Sudbury town</t>
  </si>
  <si>
    <t>Remainder of Wayland town</t>
  </si>
  <si>
    <t>Remainder of Sudbury town</t>
  </si>
  <si>
    <t>Remainder of Littleton town</t>
  </si>
  <si>
    <t>Remainder of Concord town</t>
  </si>
  <si>
    <t>Maynard town</t>
  </si>
  <si>
    <t>Maynard CDP (part)</t>
  </si>
  <si>
    <t>Littleton town</t>
  </si>
  <si>
    <t>Littleton Common CDP</t>
  </si>
  <si>
    <t>Concord town</t>
  </si>
  <si>
    <t>Cochituate CDP (part)</t>
  </si>
  <si>
    <t>Carlisle town</t>
  </si>
  <si>
    <t>Boxborough town</t>
  </si>
  <si>
    <t>Bedford town</t>
  </si>
  <si>
    <t>Acton town</t>
  </si>
  <si>
    <t>PUMA 1400</t>
  </si>
  <si>
    <t>South/Central American Indian languages</t>
  </si>
  <si>
    <t>Serbocroatian</t>
  </si>
  <si>
    <t>*Universe: Total population 5 years and over in PUMA=2900</t>
  </si>
  <si>
    <t>Winthrop town</t>
  </si>
  <si>
    <t>Winthrop CDP</t>
  </si>
  <si>
    <t>Revere city</t>
  </si>
  <si>
    <t>Chelsea city</t>
  </si>
  <si>
    <t>PUMA 2900</t>
  </si>
  <si>
    <t>*Universe: Total population 5 years and over in PUMA=3301-3305</t>
  </si>
  <si>
    <t>Boston city</t>
  </si>
  <si>
    <t>PUMAs 3301-3305</t>
  </si>
  <si>
    <t>Hebrew</t>
  </si>
  <si>
    <t>Nepali</t>
  </si>
  <si>
    <t>*Universe: Total population 5 years and over in PUMA=3400</t>
  </si>
  <si>
    <t>Newton city</t>
  </si>
  <si>
    <t>Brookline town</t>
  </si>
  <si>
    <t>Brookline CDP</t>
  </si>
  <si>
    <t>PUMA 3400</t>
  </si>
  <si>
    <t>Irish Gaelic</t>
  </si>
  <si>
    <t>*Universe: Total population 5 years and over in PUMA=3700</t>
  </si>
  <si>
    <t>Stoughton town</t>
  </si>
  <si>
    <t>Remainder of Braintree town</t>
  </si>
  <si>
    <t>Randolph town</t>
  </si>
  <si>
    <t>Randolph CDP</t>
  </si>
  <si>
    <t>Holbrook town</t>
  </si>
  <si>
    <t>Holbrook CDP</t>
  </si>
  <si>
    <t>Canton town</t>
  </si>
  <si>
    <t>Braintree town</t>
  </si>
  <si>
    <t>Braintree CDP</t>
  </si>
  <si>
    <t>PUMA 3700</t>
  </si>
  <si>
    <t>*Universe: Total population 5 years and over in PUMA=3800</t>
  </si>
  <si>
    <t>Quincy city</t>
  </si>
  <si>
    <t>Milton town</t>
  </si>
  <si>
    <t>Milton CDP</t>
  </si>
  <si>
    <t>PUMA 3800</t>
  </si>
  <si>
    <t>*Universe: Total population 5 years and over in PUMA=3900</t>
  </si>
  <si>
    <t>Weymouth town</t>
  </si>
  <si>
    <t>Weymouth CDP</t>
  </si>
  <si>
    <t>Scituate town</t>
  </si>
  <si>
    <t>Scituate CDP</t>
  </si>
  <si>
    <t>Rockland town</t>
  </si>
  <si>
    <t>Remainder of Scituate town</t>
  </si>
  <si>
    <t>Remainder of Hingham town</t>
  </si>
  <si>
    <t>Norwell town</t>
  </si>
  <si>
    <t>North Scituate CDP</t>
  </si>
  <si>
    <t>Hull town</t>
  </si>
  <si>
    <t>Hull CDP</t>
  </si>
  <si>
    <t>Hingham town</t>
  </si>
  <si>
    <t>Hingham CDP</t>
  </si>
  <si>
    <t>Hanover town</t>
  </si>
  <si>
    <t>Cohasset town</t>
  </si>
  <si>
    <t>PUMA 3900</t>
  </si>
  <si>
    <t>Cinese</t>
  </si>
  <si>
    <r>
      <rPr>
        <b/>
        <sz val="12"/>
        <color theme="1"/>
        <rFont val="Calibri"/>
        <family val="2"/>
        <scheme val="minor"/>
      </rPr>
      <t xml:space="preserve">Geography included: </t>
    </r>
    <r>
      <rPr>
        <sz val="12"/>
        <color theme="1"/>
        <rFont val="Calibri"/>
        <family val="2"/>
        <scheme val="minor"/>
      </rPr>
      <t>PUMA  1300,1400, 2700, 2800,2900, 3100, 3301-33058, 3400, 3700, 3800, 3900</t>
    </r>
  </si>
  <si>
    <t>The above chart shows number and percentage of LEP individuals in various income brackets based on the federal poverty guidelines. Compared to 11.6% of people in GBLS' service area below the federal poverty line, 20.8% of LEP people in GBLS' service area live below the federal poverty line. This shows that LEP individuals are 2 times as much as likely to live in poverty and be eligible for legal aid.</t>
  </si>
  <si>
    <t>21.3% of the people in GBLS' service area who live below 100% of the federal poverty line are LEP and financially eligible for GBLS services.</t>
  </si>
  <si>
    <t>22.9% of the people in GBLS' service area who live between 101-200% of the federal poverty line are LEP.</t>
  </si>
  <si>
    <r>
      <rPr>
        <b/>
        <sz val="12"/>
        <color theme="1"/>
        <rFont val="Calibri"/>
        <family val="2"/>
        <scheme val="minor"/>
      </rPr>
      <t>Geography NOT included that is in the GBLS Services Area:</t>
    </r>
    <r>
      <rPr>
        <sz val="12"/>
        <color theme="1"/>
        <rFont val="Calibri"/>
        <family val="2"/>
        <scheme val="minor"/>
      </rPr>
      <t xml:space="preserve"> Cambridge, Harvard, Lincoln, Medford, Stow, Sudbury, Wolaston</t>
    </r>
  </si>
  <si>
    <r>
      <rPr>
        <b/>
        <sz val="12"/>
        <color theme="1"/>
        <rFont val="Calibri"/>
        <family val="2"/>
        <scheme val="minor"/>
      </rPr>
      <t>Geography included that is NOT in the GBLS Service Area</t>
    </r>
    <r>
      <rPr>
        <sz val="12"/>
        <color theme="1"/>
        <rFont val="Calibri"/>
        <family val="2"/>
        <scheme val="minor"/>
      </rPr>
      <t>: Belmont, Cochituate, Rockland, Stoughton, Wayland, West Concord</t>
    </r>
  </si>
  <si>
    <t>The above percentages are based on federal poverty guidelines. If a person's income is within 0-100%, then they live below the federal poverty line. According to this data, 11.6% of the people who live in GBLS' service area live below the federal poverty line.</t>
  </si>
  <si>
    <t>Greater Boston Legal Services - Limited English Proficient Data with Poverty Overlay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</si>
</sst>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4"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3"/>
      <color theme="1"/>
      <name val="Calibri"/>
      <family val="2"/>
      <scheme val="minor"/>
    </font>
    <font>
      <sz val="10"/>
      <name val="Arial"/>
      <family val="2"/>
    </font>
    <font>
      <b/>
      <sz val="11"/>
      <color indexed="8"/>
      <name val="Calibri"/>
      <family val="2"/>
    </font>
    <font>
      <i/>
      <sz val="11"/>
      <color indexed="8"/>
      <name val="Calibri"/>
      <family val="2"/>
    </font>
    <font>
      <b/>
      <sz val="14"/>
      <color theme="1"/>
      <name val="Calibri"/>
      <family val="2"/>
      <scheme val="minor"/>
    </font>
    <font>
      <u/>
      <sz val="11"/>
      <color theme="10"/>
      <name val="Calibri"/>
      <family val="2"/>
      <scheme val="minor"/>
    </font>
    <font>
      <u/>
      <sz val="11"/>
      <color theme="11"/>
      <name val="Calibri"/>
      <family val="2"/>
      <scheme val="minor"/>
    </font>
    <font>
      <sz val="12"/>
      <color rgb="FF000000"/>
      <name val="Calibri"/>
      <family val="2"/>
      <scheme val="minor"/>
    </font>
    <font>
      <b/>
      <sz val="12"/>
      <color theme="1"/>
      <name val="Calibri"/>
      <family val="2"/>
      <scheme val="minor"/>
    </font>
    <font>
      <b/>
      <sz val="18"/>
      <color theme="1"/>
      <name val="Calibri"/>
      <family val="2"/>
      <scheme val="minor"/>
    </font>
    <font>
      <sz val="11"/>
      <color theme="0"/>
      <name val="Calibri"/>
      <family val="2"/>
      <scheme val="minor"/>
    </font>
    <font>
      <sz val="11"/>
      <name val="Calibri"/>
      <family val="2"/>
      <scheme val="minor"/>
    </font>
    <font>
      <sz val="11"/>
      <color rgb="FF9C0006"/>
      <name val="Calibri"/>
      <family val="2"/>
      <scheme val="minor"/>
    </font>
    <font>
      <sz val="8"/>
      <name val="Calibri"/>
      <family val="2"/>
      <scheme val="minor"/>
    </font>
    <font>
      <sz val="11"/>
      <color rgb="FF000000"/>
      <name val="Calibri"/>
      <family val="2"/>
      <scheme val="minor"/>
    </font>
    <font>
      <sz val="11"/>
      <color rgb="FF9C6500"/>
      <name val="Calibri"/>
      <family val="2"/>
      <scheme val="minor"/>
    </font>
    <font>
      <b/>
      <sz val="11"/>
      <name val="Calibri"/>
      <family val="2"/>
      <scheme val="minor"/>
    </font>
    <font>
      <b/>
      <sz val="13"/>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theme="5"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EB9C"/>
      </patternFill>
    </fill>
  </fills>
  <borders count="39">
    <border>
      <left/>
      <right/>
      <top/>
      <bottom/>
      <diagonal/>
    </border>
    <border>
      <left/>
      <right style="medium">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right style="medium">
        <color auto="1"/>
      </right>
      <top/>
      <bottom style="medium">
        <color auto="1"/>
      </bottom>
      <diagonal/>
    </border>
    <border>
      <left/>
      <right style="thin">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style="medium">
        <color auto="1"/>
      </top>
      <bottom/>
      <diagonal/>
    </border>
    <border>
      <left/>
      <right/>
      <top style="thin">
        <color auto="1"/>
      </top>
      <bottom style="thin">
        <color auto="1"/>
      </bottom>
      <diagonal/>
    </border>
    <border>
      <left/>
      <right/>
      <top style="medium">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medium">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indexed="64"/>
      </bottom>
      <diagonal/>
    </border>
  </borders>
  <cellStyleXfs count="104">
    <xf numFmtId="0" fontId="0" fillId="0" borderId="0"/>
    <xf numFmtId="43" fontId="3" fillId="0" borderId="0" applyFont="0" applyFill="0" applyBorder="0" applyAlignment="0" applyProtection="0"/>
    <xf numFmtId="9" fontId="3" fillId="0" borderId="0" applyFont="0" applyFill="0" applyBorder="0" applyAlignment="0" applyProtection="0"/>
    <xf numFmtId="0" fontId="7"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6" fillId="5" borderId="0" applyNumberFormat="0" applyBorder="0" applyAlignment="0" applyProtection="0"/>
    <xf numFmtId="0" fontId="18"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21" fillId="10" borderId="0" applyNumberFormat="0" applyBorder="0" applyAlignment="0" applyProtection="0"/>
    <xf numFmtId="0" fontId="7"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98">
    <xf numFmtId="0" fontId="0" fillId="0" borderId="0" xfId="0"/>
    <xf numFmtId="0" fontId="0" fillId="0" borderId="0" xfId="0"/>
    <xf numFmtId="0" fontId="0" fillId="0" borderId="5" xfId="0" applyBorder="1"/>
    <xf numFmtId="165" fontId="0" fillId="0" borderId="9" xfId="1" applyNumberFormat="1" applyFont="1" applyBorder="1"/>
    <xf numFmtId="0" fontId="4" fillId="0" borderId="11" xfId="0" applyFont="1" applyBorder="1" applyAlignment="1">
      <alignment horizontal="center"/>
    </xf>
    <xf numFmtId="164" fontId="0" fillId="0" borderId="3" xfId="2" applyNumberFormat="1" applyFont="1" applyBorder="1"/>
    <xf numFmtId="165" fontId="0" fillId="0" borderId="0" xfId="1" applyNumberFormat="1" applyFont="1" applyBorder="1"/>
    <xf numFmtId="0" fontId="0" fillId="0" borderId="0" xfId="0"/>
    <xf numFmtId="0" fontId="0" fillId="0" borderId="0" xfId="0" applyAlignment="1">
      <alignment wrapText="1"/>
    </xf>
    <xf numFmtId="0" fontId="0" fillId="0" borderId="2" xfId="0" applyBorder="1"/>
    <xf numFmtId="0" fontId="0" fillId="0" borderId="4" xfId="0" applyBorder="1"/>
    <xf numFmtId="0" fontId="4" fillId="0" borderId="12" xfId="0" applyFont="1" applyBorder="1" applyAlignment="1">
      <alignment horizontal="center"/>
    </xf>
    <xf numFmtId="0" fontId="4" fillId="0" borderId="13" xfId="0" applyFont="1" applyBorder="1" applyAlignment="1">
      <alignment horizontal="center"/>
    </xf>
    <xf numFmtId="0" fontId="0" fillId="0" borderId="14" xfId="0" applyBorder="1"/>
    <xf numFmtId="165" fontId="0" fillId="0" borderId="15" xfId="1" applyNumberFormat="1" applyFont="1" applyBorder="1"/>
    <xf numFmtId="164" fontId="0" fillId="0" borderId="16" xfId="2" applyNumberFormat="1" applyFont="1" applyBorder="1"/>
    <xf numFmtId="0" fontId="0" fillId="0" borderId="16" xfId="0" applyBorder="1"/>
    <xf numFmtId="0" fontId="0" fillId="0" borderId="10" xfId="0" applyBorder="1"/>
    <xf numFmtId="0" fontId="0" fillId="0" borderId="6" xfId="0" applyBorder="1"/>
    <xf numFmtId="0" fontId="0" fillId="0" borderId="17"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5" fillId="0" borderId="0" xfId="0" applyFont="1" applyAlignment="1">
      <alignment horizontal="center"/>
    </xf>
    <xf numFmtId="0" fontId="7" fillId="0" borderId="0" xfId="3"/>
    <xf numFmtId="9" fontId="0" fillId="0" borderId="5" xfId="2" applyFont="1" applyBorder="1"/>
    <xf numFmtId="0" fontId="0" fillId="0" borderId="0" xfId="0" applyBorder="1"/>
    <xf numFmtId="0" fontId="4" fillId="0" borderId="0" xfId="0" applyFont="1"/>
    <xf numFmtId="0" fontId="4" fillId="0" borderId="0" xfId="0" applyFont="1" applyFill="1" applyBorder="1"/>
    <xf numFmtId="3" fontId="0" fillId="0" borderId="0" xfId="0" applyNumberFormat="1" applyBorder="1"/>
    <xf numFmtId="164" fontId="0" fillId="0" borderId="0" xfId="0" applyNumberFormat="1" applyBorder="1"/>
    <xf numFmtId="0" fontId="0" fillId="0" borderId="0" xfId="0" applyFill="1" applyBorder="1"/>
    <xf numFmtId="0" fontId="0" fillId="0" borderId="19" xfId="0" applyFill="1" applyBorder="1"/>
    <xf numFmtId="0" fontId="0" fillId="0" borderId="19" xfId="0" applyFont="1" applyFill="1" applyBorder="1" applyAlignment="1">
      <alignment horizontal="left"/>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2" borderId="0" xfId="0" applyFill="1" applyAlignment="1">
      <alignment horizontal="left" wrapText="1" indent="2"/>
    </xf>
    <xf numFmtId="0" fontId="0" fillId="2" borderId="0" xfId="0" applyFill="1" applyAlignment="1">
      <alignment wrapText="1"/>
    </xf>
    <xf numFmtId="0" fontId="0" fillId="2" borderId="22" xfId="0" applyFill="1" applyBorder="1" applyAlignment="1">
      <alignment horizontal="left" wrapText="1" indent="2"/>
    </xf>
    <xf numFmtId="0" fontId="0" fillId="0" borderId="0" xfId="0" applyFill="1" applyAlignment="1">
      <alignment horizontal="left" wrapText="1" indent="2"/>
    </xf>
    <xf numFmtId="0" fontId="0" fillId="2" borderId="0" xfId="0" applyFill="1" applyAlignment="1">
      <alignment horizontal="left" wrapText="1"/>
    </xf>
    <xf numFmtId="0" fontId="0" fillId="0" borderId="0" xfId="0" applyFill="1" applyAlignment="1">
      <alignment wrapText="1"/>
    </xf>
    <xf numFmtId="0" fontId="0" fillId="2" borderId="0" xfId="0" applyFill="1"/>
    <xf numFmtId="0" fontId="5" fillId="0" borderId="0" xfId="0" applyFont="1" applyAlignment="1">
      <alignment horizontal="center"/>
    </xf>
    <xf numFmtId="0" fontId="6" fillId="0" borderId="0" xfId="0" applyFont="1" applyBorder="1" applyAlignment="1">
      <alignment horizontal="center"/>
    </xf>
    <xf numFmtId="0" fontId="0" fillId="0" borderId="0" xfId="0" applyFont="1"/>
    <xf numFmtId="0" fontId="0" fillId="0" borderId="0" xfId="0" applyFill="1"/>
    <xf numFmtId="9" fontId="0" fillId="0" borderId="0" xfId="2" applyFont="1" applyBorder="1"/>
    <xf numFmtId="164" fontId="0" fillId="0" borderId="0" xfId="2" applyNumberFormat="1" applyFont="1" applyBorder="1"/>
    <xf numFmtId="0" fontId="6" fillId="0" borderId="0" xfId="0" applyFont="1" applyBorder="1" applyAlignment="1">
      <alignment horizontal="left"/>
    </xf>
    <xf numFmtId="0" fontId="4" fillId="0" borderId="0" xfId="0" applyFont="1" applyBorder="1" applyAlignment="1">
      <alignment horizontal="center"/>
    </xf>
    <xf numFmtId="0" fontId="0" fillId="0" borderId="18" xfId="0" applyBorder="1"/>
    <xf numFmtId="0" fontId="6" fillId="0" borderId="8"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6" fillId="0" borderId="8"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xf numFmtId="165" fontId="0" fillId="0" borderId="24" xfId="1" applyNumberFormat="1" applyFont="1" applyBorder="1"/>
    <xf numFmtId="164" fontId="0" fillId="0" borderId="25" xfId="2" applyNumberFormat="1" applyFont="1" applyBorder="1"/>
    <xf numFmtId="0" fontId="0" fillId="0" borderId="26" xfId="0" applyBorder="1"/>
    <xf numFmtId="0" fontId="0" fillId="0" borderId="27" xfId="0" applyBorder="1"/>
    <xf numFmtId="165" fontId="0" fillId="0" borderId="28" xfId="1" applyNumberFormat="1" applyFont="1" applyBorder="1"/>
    <xf numFmtId="0" fontId="0" fillId="0" borderId="2" xfId="0" applyFont="1" applyBorder="1"/>
    <xf numFmtId="0" fontId="4" fillId="0" borderId="23" xfId="0" applyFont="1" applyBorder="1" applyAlignment="1">
      <alignment horizontal="center"/>
    </xf>
    <xf numFmtId="0" fontId="4" fillId="0" borderId="21"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29" xfId="0" applyFont="1" applyBorder="1" applyAlignment="1">
      <alignment horizontal="center"/>
    </xf>
    <xf numFmtId="0" fontId="0" fillId="0" borderId="9" xfId="0" applyBorder="1"/>
    <xf numFmtId="0" fontId="6" fillId="3" borderId="7" xfId="0" applyFont="1" applyFill="1" applyBorder="1" applyAlignment="1">
      <alignment horizontal="center" wrapText="1"/>
    </xf>
    <xf numFmtId="0" fontId="6" fillId="3" borderId="1" xfId="0" applyFont="1" applyFill="1" applyBorder="1" applyAlignment="1">
      <alignment horizontal="center" wrapText="1"/>
    </xf>
    <xf numFmtId="165" fontId="4" fillId="0" borderId="9" xfId="1" applyNumberFormat="1" applyFont="1" applyBorder="1"/>
    <xf numFmtId="165" fontId="4" fillId="0" borderId="0" xfId="1" applyNumberFormat="1" applyFont="1" applyBorder="1"/>
    <xf numFmtId="0" fontId="0" fillId="6" borderId="2" xfId="0" applyFill="1" applyBorder="1"/>
    <xf numFmtId="165" fontId="17" fillId="6" borderId="0" xfId="38" applyNumberFormat="1" applyFont="1" applyFill="1" applyBorder="1"/>
    <xf numFmtId="164" fontId="0" fillId="6" borderId="3" xfId="2" applyNumberFormat="1" applyFont="1" applyFill="1" applyBorder="1"/>
    <xf numFmtId="0" fontId="0" fillId="7" borderId="2" xfId="0" applyFill="1" applyBorder="1"/>
    <xf numFmtId="165" fontId="0" fillId="7" borderId="0" xfId="1" applyNumberFormat="1" applyFont="1" applyFill="1" applyBorder="1"/>
    <xf numFmtId="164" fontId="0" fillId="7" borderId="3" xfId="2" applyNumberFormat="1" applyFont="1" applyFill="1" applyBorder="1"/>
    <xf numFmtId="0" fontId="18" fillId="8" borderId="2" xfId="39" applyFill="1" applyBorder="1"/>
    <xf numFmtId="165" fontId="18" fillId="8" borderId="0" xfId="39" applyNumberFormat="1" applyFill="1" applyBorder="1"/>
    <xf numFmtId="164" fontId="18" fillId="8" borderId="3" xfId="39" applyNumberFormat="1" applyFill="1" applyBorder="1"/>
    <xf numFmtId="0" fontId="0" fillId="9" borderId="2" xfId="0" applyFill="1" applyBorder="1"/>
    <xf numFmtId="165" fontId="0" fillId="9" borderId="0" xfId="1" applyNumberFormat="1" applyFont="1" applyFill="1" applyBorder="1"/>
    <xf numFmtId="164" fontId="0" fillId="9" borderId="3" xfId="2" applyNumberFormat="1" applyFont="1" applyFill="1" applyBorder="1"/>
    <xf numFmtId="165" fontId="4" fillId="0" borderId="28" xfId="1" applyNumberFormat="1" applyFont="1" applyBorder="1"/>
    <xf numFmtId="165" fontId="0" fillId="0" borderId="31" xfId="1" applyNumberFormat="1" applyFont="1" applyBorder="1"/>
    <xf numFmtId="164" fontId="0" fillId="0" borderId="5" xfId="2" applyNumberFormat="1" applyFont="1" applyBorder="1"/>
    <xf numFmtId="0" fontId="4" fillId="0" borderId="34" xfId="0" applyFont="1" applyBorder="1" applyAlignment="1">
      <alignment horizontal="center"/>
    </xf>
    <xf numFmtId="0" fontId="4" fillId="0" borderId="22" xfId="0" applyFont="1" applyBorder="1" applyAlignment="1">
      <alignment horizontal="center"/>
    </xf>
    <xf numFmtId="0" fontId="4" fillId="0" borderId="35" xfId="0" applyFont="1" applyBorder="1" applyAlignment="1">
      <alignment horizontal="center"/>
    </xf>
    <xf numFmtId="0" fontId="0" fillId="0" borderId="36" xfId="0" applyBorder="1"/>
    <xf numFmtId="0" fontId="0" fillId="0" borderId="5" xfId="0" applyFill="1" applyBorder="1"/>
    <xf numFmtId="0" fontId="4" fillId="0" borderId="37" xfId="0" applyFont="1" applyBorder="1" applyAlignment="1">
      <alignment horizontal="center"/>
    </xf>
    <xf numFmtId="0" fontId="14" fillId="0" borderId="0" xfId="0" applyFont="1"/>
    <xf numFmtId="0" fontId="2" fillId="0" borderId="0" xfId="0" applyFont="1"/>
    <xf numFmtId="0" fontId="2" fillId="0" borderId="0" xfId="0" applyFont="1" applyFill="1" applyBorder="1" applyAlignment="1"/>
    <xf numFmtId="0" fontId="2" fillId="0" borderId="0" xfId="0" applyFont="1" applyAlignment="1">
      <alignment horizontal="left"/>
    </xf>
    <xf numFmtId="165" fontId="13" fillId="0" borderId="24" xfId="0" applyNumberFormat="1" applyFont="1" applyBorder="1"/>
    <xf numFmtId="164" fontId="20" fillId="0" borderId="3" xfId="0" applyNumberFormat="1" applyFont="1" applyBorder="1"/>
    <xf numFmtId="165" fontId="13" fillId="0" borderId="30" xfId="0" applyNumberFormat="1" applyFont="1" applyBorder="1"/>
    <xf numFmtId="0" fontId="4" fillId="0" borderId="26" xfId="0" applyFont="1" applyBorder="1"/>
    <xf numFmtId="0" fontId="4" fillId="0" borderId="4" xfId="0" applyFont="1" applyFill="1" applyBorder="1"/>
    <xf numFmtId="165" fontId="4" fillId="0" borderId="32" xfId="1" applyNumberFormat="1" applyFont="1" applyFill="1" applyBorder="1"/>
    <xf numFmtId="0" fontId="4" fillId="0" borderId="4" xfId="0" applyFont="1" applyBorder="1"/>
    <xf numFmtId="165" fontId="4" fillId="0" borderId="32" xfId="1" applyNumberFormat="1" applyFont="1" applyBorder="1"/>
    <xf numFmtId="0" fontId="6" fillId="0" borderId="8"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6" fillId="0" borderId="8"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xf numFmtId="0" fontId="5" fillId="0" borderId="0" xfId="0" applyFont="1" applyAlignment="1">
      <alignment horizontal="center"/>
    </xf>
    <xf numFmtId="0" fontId="6" fillId="0" borderId="0" xfId="0" applyFont="1" applyBorder="1" applyAlignment="1">
      <alignment horizontal="center"/>
    </xf>
    <xf numFmtId="0" fontId="6" fillId="3" borderId="8" xfId="0" applyFont="1" applyFill="1" applyBorder="1" applyAlignment="1">
      <alignment horizontal="center" wrapText="1"/>
    </xf>
    <xf numFmtId="0" fontId="6" fillId="3" borderId="7" xfId="0" applyFont="1" applyFill="1" applyBorder="1" applyAlignment="1">
      <alignment horizontal="center" wrapText="1"/>
    </xf>
    <xf numFmtId="0" fontId="6" fillId="3" borderId="1" xfId="0" applyFont="1" applyFill="1" applyBorder="1" applyAlignment="1">
      <alignment horizontal="center" wrapText="1"/>
    </xf>
    <xf numFmtId="0" fontId="0" fillId="0" borderId="20" xfId="0" applyFill="1" applyBorder="1"/>
    <xf numFmtId="0" fontId="0" fillId="0" borderId="23" xfId="0" applyFont="1" applyBorder="1" applyAlignment="1"/>
    <xf numFmtId="0" fontId="21" fillId="3" borderId="0" xfId="58" applyFill="1"/>
    <xf numFmtId="0" fontId="0" fillId="0" borderId="0" xfId="0" applyAlignment="1"/>
    <xf numFmtId="0" fontId="7" fillId="0" borderId="0" xfId="59"/>
    <xf numFmtId="0" fontId="17" fillId="0" borderId="5" xfId="0" applyFont="1" applyBorder="1"/>
    <xf numFmtId="165" fontId="17" fillId="0" borderId="9" xfId="1" applyNumberFormat="1" applyFont="1" applyBorder="1"/>
    <xf numFmtId="0" fontId="17" fillId="0" borderId="4" xfId="0" applyFont="1" applyBorder="1"/>
    <xf numFmtId="164" fontId="17" fillId="0" borderId="16" xfId="2" applyNumberFormat="1" applyFont="1" applyBorder="1"/>
    <xf numFmtId="165" fontId="17" fillId="0" borderId="15" xfId="1" applyNumberFormat="1" applyFont="1" applyBorder="1"/>
    <xf numFmtId="0" fontId="17" fillId="0" borderId="14" xfId="0" applyFont="1" applyBorder="1"/>
    <xf numFmtId="164" fontId="17" fillId="0" borderId="3" xfId="2" applyNumberFormat="1" applyFont="1" applyBorder="1"/>
    <xf numFmtId="165" fontId="17" fillId="0" borderId="0" xfId="1" applyNumberFormat="1" applyFont="1" applyBorder="1"/>
    <xf numFmtId="0" fontId="17" fillId="0" borderId="2" xfId="0" applyFont="1" applyBorder="1"/>
    <xf numFmtId="0" fontId="22" fillId="0" borderId="12" xfId="0" applyFont="1" applyBorder="1" applyAlignment="1">
      <alignment horizontal="center"/>
    </xf>
    <xf numFmtId="0" fontId="22" fillId="0" borderId="11" xfId="0" applyFont="1" applyBorder="1" applyAlignment="1">
      <alignment horizontal="center"/>
    </xf>
    <xf numFmtId="0" fontId="22" fillId="0" borderId="13" xfId="0" applyFont="1" applyBorder="1" applyAlignment="1">
      <alignment horizontal="center"/>
    </xf>
    <xf numFmtId="165" fontId="0" fillId="0" borderId="30" xfId="1" applyNumberFormat="1" applyFont="1" applyBorder="1"/>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8"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15" fillId="0" borderId="0" xfId="0" applyFont="1" applyAlignment="1">
      <alignment horizontal="center" vertical="center"/>
    </xf>
    <xf numFmtId="0" fontId="6" fillId="0" borderId="8"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xf numFmtId="0" fontId="2" fillId="0" borderId="0" xfId="0" applyFont="1" applyFill="1" applyAlignment="1">
      <alignment horizontal="left" wrapText="1"/>
    </xf>
    <xf numFmtId="0" fontId="2" fillId="0" borderId="0" xfId="0" applyFont="1" applyFill="1" applyBorder="1" applyAlignment="1">
      <alignment horizontal="left" wrapText="1"/>
    </xf>
    <xf numFmtId="0" fontId="6" fillId="0" borderId="33" xfId="0" applyFont="1" applyBorder="1" applyAlignment="1">
      <alignment horizontal="center" wrapText="1"/>
    </xf>
    <xf numFmtId="0" fontId="6" fillId="0" borderId="23" xfId="0" applyFont="1" applyBorder="1" applyAlignment="1">
      <alignment horizontal="center" wrapText="1"/>
    </xf>
    <xf numFmtId="0" fontId="6" fillId="0" borderId="21" xfId="0" applyFont="1" applyBorder="1" applyAlignment="1">
      <alignment horizontal="center" wrapText="1"/>
    </xf>
    <xf numFmtId="0" fontId="6" fillId="0" borderId="0" xfId="0" applyFont="1" applyBorder="1" applyAlignment="1">
      <alignment horizontal="center"/>
    </xf>
    <xf numFmtId="0" fontId="0" fillId="0" borderId="8" xfId="0" applyFill="1" applyBorder="1" applyAlignment="1">
      <alignment horizontal="left" wrapText="1"/>
    </xf>
    <xf numFmtId="0" fontId="0" fillId="0" borderId="7" xfId="0" applyFill="1" applyBorder="1" applyAlignment="1">
      <alignment horizontal="left" wrapText="1"/>
    </xf>
    <xf numFmtId="0" fontId="0" fillId="0" borderId="1" xfId="0" applyFill="1" applyBorder="1" applyAlignment="1">
      <alignment horizontal="left" wrapText="1"/>
    </xf>
    <xf numFmtId="0" fontId="0" fillId="0" borderId="8" xfId="0" applyFont="1" applyFill="1" applyBorder="1" applyAlignment="1">
      <alignment horizontal="left" wrapText="1"/>
    </xf>
    <xf numFmtId="0" fontId="0" fillId="0" borderId="7" xfId="0" applyFont="1" applyFill="1" applyBorder="1" applyAlignment="1">
      <alignment horizontal="left" wrapText="1"/>
    </xf>
    <xf numFmtId="0" fontId="0" fillId="0" borderId="1" xfId="0" applyFont="1" applyFill="1" applyBorder="1" applyAlignment="1">
      <alignment horizontal="left" wrapText="1"/>
    </xf>
    <xf numFmtId="0" fontId="6" fillId="3" borderId="8" xfId="0" applyFont="1" applyFill="1" applyBorder="1" applyAlignment="1">
      <alignment horizontal="center" wrapText="1"/>
    </xf>
    <xf numFmtId="0" fontId="6" fillId="3" borderId="7" xfId="0" applyFont="1" applyFill="1" applyBorder="1" applyAlignment="1">
      <alignment horizontal="center" wrapText="1"/>
    </xf>
    <xf numFmtId="0" fontId="6" fillId="3" borderId="1" xfId="0" applyFont="1" applyFill="1" applyBorder="1" applyAlignment="1">
      <alignment horizontal="center" wrapText="1"/>
    </xf>
    <xf numFmtId="0" fontId="0" fillId="0" borderId="9" xfId="0" applyFill="1" applyBorder="1" applyAlignment="1">
      <alignment horizontal="left" wrapText="1"/>
    </xf>
    <xf numFmtId="0" fontId="5" fillId="0" borderId="0" xfId="0" applyFont="1" applyAlignment="1">
      <alignment horizontal="center"/>
    </xf>
    <xf numFmtId="0" fontId="10" fillId="0" borderId="0" xfId="0" applyFont="1" applyAlignment="1">
      <alignment horizontal="center"/>
    </xf>
    <xf numFmtId="0" fontId="10" fillId="0" borderId="0" xfId="0" applyFont="1" applyFill="1" applyBorder="1" applyAlignment="1">
      <alignment horizontal="center"/>
    </xf>
    <xf numFmtId="0" fontId="0" fillId="0" borderId="0" xfId="0" applyAlignment="1">
      <alignment horizontal="left" wrapText="1"/>
    </xf>
    <xf numFmtId="0" fontId="0" fillId="0" borderId="0" xfId="0" applyFill="1" applyBorder="1" applyAlignment="1">
      <alignment horizontal="left" wrapText="1"/>
    </xf>
    <xf numFmtId="43" fontId="6" fillId="0" borderId="8" xfId="1" applyFont="1" applyBorder="1" applyAlignment="1">
      <alignment horizontal="center"/>
    </xf>
    <xf numFmtId="43" fontId="6" fillId="0" borderId="7" xfId="1" applyFont="1" applyBorder="1" applyAlignment="1">
      <alignment horizontal="center"/>
    </xf>
    <xf numFmtId="43" fontId="6" fillId="0" borderId="1" xfId="1" applyFont="1" applyBorder="1" applyAlignment="1">
      <alignment horizontal="center"/>
    </xf>
    <xf numFmtId="0" fontId="6" fillId="0" borderId="8" xfId="0" applyFont="1" applyBorder="1" applyAlignment="1">
      <alignment horizontal="left"/>
    </xf>
    <xf numFmtId="0" fontId="6" fillId="0" borderId="7" xfId="0" applyFont="1" applyBorder="1" applyAlignment="1">
      <alignment horizontal="left"/>
    </xf>
    <xf numFmtId="0" fontId="6" fillId="0" borderId="1" xfId="0" applyFont="1" applyBorder="1" applyAlignment="1">
      <alignment horizontal="left"/>
    </xf>
    <xf numFmtId="0" fontId="23" fillId="0" borderId="8" xfId="0" applyFont="1" applyBorder="1" applyAlignment="1">
      <alignment horizontal="center"/>
    </xf>
    <xf numFmtId="0" fontId="23" fillId="0" borderId="7" xfId="0" applyFont="1" applyBorder="1" applyAlignment="1">
      <alignment horizontal="center"/>
    </xf>
    <xf numFmtId="0" fontId="23" fillId="0" borderId="1" xfId="0" applyFont="1" applyBorder="1" applyAlignment="1">
      <alignment horizontal="center"/>
    </xf>
    <xf numFmtId="0" fontId="1" fillId="0" borderId="0" xfId="0" applyFont="1" applyFill="1" applyAlignment="1">
      <alignment horizontal="left" wrapText="1"/>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165" fontId="0" fillId="0" borderId="38" xfId="1" applyNumberFormat="1" applyFont="1" applyBorder="1"/>
    <xf numFmtId="10" fontId="0" fillId="0" borderId="3" xfId="0" applyNumberFormat="1" applyBorder="1"/>
  </cellXfs>
  <cellStyles count="104">
    <cellStyle name="60% - Accent2 2" xfId="38"/>
    <cellStyle name="Bad 2" xfId="39"/>
    <cellStyle name="Comma" xfId="1" builtinId="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Neutral" xfId="58" builtinId="28"/>
    <cellStyle name="Normal" xfId="0" builtinId="0"/>
    <cellStyle name="Normal_3700" xfId="59"/>
    <cellStyle name="Normal_MA"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63825906070251903"/>
          <c:y val="0.148602571175418"/>
          <c:w val="0.36072800899887503"/>
          <c:h val="0.80044201481184296"/>
        </c:manualLayout>
      </c:layout>
      <c:pieChart>
        <c:varyColors val="1"/>
        <c:ser>
          <c:idx val="0"/>
          <c:order val="0"/>
          <c:tx>
            <c:strRef>
              <c:f>'GBLS Service Area Charts'!$C$4</c:f>
              <c:strCache>
                <c:ptCount val="1"/>
                <c:pt idx="0">
                  <c:v>Percent</c:v>
                </c:pt>
              </c:strCache>
            </c:strRef>
          </c:tx>
          <c:explosion val="11"/>
          <c:dLbls>
            <c:showLegendKey val="0"/>
            <c:showVal val="0"/>
            <c:showCatName val="0"/>
            <c:showSerName val="0"/>
            <c:showPercent val="1"/>
            <c:showBubbleSize val="0"/>
            <c:showLeaderLines val="1"/>
          </c:dLbls>
          <c:cat>
            <c:strRef>
              <c:f>'GBLS Service Area Charts'!$A$5:$A$6</c:f>
              <c:strCache>
                <c:ptCount val="2"/>
                <c:pt idx="0">
                  <c:v>English Proficient</c:v>
                </c:pt>
                <c:pt idx="1">
                  <c:v>Limited English Proficent</c:v>
                </c:pt>
              </c:strCache>
            </c:strRef>
          </c:cat>
          <c:val>
            <c:numRef>
              <c:f>'GBLS Service Area Charts'!$C$5:$C$6</c:f>
              <c:numCache>
                <c:formatCode>0.0%</c:formatCode>
                <c:ptCount val="2"/>
                <c:pt idx="0">
                  <c:v>0.88156745093319977</c:v>
                </c:pt>
                <c:pt idx="1">
                  <c:v>0.11843254906680026</c:v>
                </c:pt>
              </c:numCache>
            </c:numRef>
          </c:val>
        </c:ser>
        <c:dLbls>
          <c:showLegendKey val="0"/>
          <c:showVal val="0"/>
          <c:showCatName val="0"/>
          <c:showSerName val="0"/>
          <c:showPercent val="1"/>
          <c:showBubbleSize val="0"/>
          <c:showLeaderLines val="1"/>
        </c:dLbls>
        <c:firstSliceAng val="0"/>
      </c:pieChart>
    </c:plotArea>
    <c:legend>
      <c:legendPos val="t"/>
      <c:legendEntry>
        <c:idx val="0"/>
        <c:txPr>
          <a:bodyPr/>
          <a:lstStyle/>
          <a:p>
            <a:pPr>
              <a:defRPr sz="1000" baseline="0"/>
            </a:pPr>
            <a:endParaRPr lang="en-US"/>
          </a:p>
        </c:txPr>
      </c:legendEntry>
      <c:layout>
        <c:manualLayout>
          <c:xMode val="edge"/>
          <c:yMode val="edge"/>
          <c:x val="0"/>
          <c:y val="2.0914898709472999E-2"/>
          <c:w val="0.80048775640238701"/>
          <c:h val="0.133524584910959"/>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0"/>
    </mc:Choice>
    <mc:Fallback>
      <c:style val="30"/>
    </mc:Fallback>
  </mc:AlternateContent>
  <c:chart>
    <c:title>
      <c:tx>
        <c:rich>
          <a:bodyPr/>
          <a:lstStyle/>
          <a:p>
            <a:pPr>
              <a:defRPr/>
            </a:pPr>
            <a:r>
              <a:rPr lang="en-US" sz="1400"/>
              <a:t>Income to Poverty Ratio of Total Population</a:t>
            </a:r>
          </a:p>
        </c:rich>
      </c:tx>
      <c:layout>
        <c:manualLayout>
          <c:xMode val="edge"/>
          <c:yMode val="edge"/>
          <c:x val="0.11001499812523401"/>
          <c:y val="5.6565457258327102E-2"/>
        </c:manualLayout>
      </c:layout>
      <c:overlay val="0"/>
    </c:title>
    <c:autoTitleDeleted val="0"/>
    <c:plotArea>
      <c:layout/>
      <c:barChart>
        <c:barDir val="col"/>
        <c:grouping val="clustered"/>
        <c:varyColors val="0"/>
        <c:ser>
          <c:idx val="0"/>
          <c:order val="0"/>
          <c:tx>
            <c:strRef>
              <c:f>'GBLS Service Area Charts'!$C$12</c:f>
              <c:strCache>
                <c:ptCount val="1"/>
                <c:pt idx="0">
                  <c:v>Percent</c:v>
                </c:pt>
              </c:strCache>
            </c:strRef>
          </c:tx>
          <c:invertIfNegative val="0"/>
          <c:dPt>
            <c:idx val="0"/>
            <c:invertIfNegative val="0"/>
            <c:bubble3D val="0"/>
            <c:spPr>
              <a:solidFill>
                <a:srgbClr val="FFFF00"/>
              </a:solidFill>
            </c:spPr>
          </c:dPt>
          <c:dPt>
            <c:idx val="1"/>
            <c:invertIfNegative val="0"/>
            <c:bubble3D val="0"/>
            <c:spPr>
              <a:solidFill>
                <a:srgbClr val="00B050"/>
              </a:solidFill>
            </c:spPr>
          </c:dPt>
          <c:cat>
            <c:strRef>
              <c:f>'GBLS Service Area Charts'!$A$13:$A$19</c:f>
              <c:strCache>
                <c:ptCount val="7"/>
                <c:pt idx="0">
                  <c:v>0-100%</c:v>
                </c:pt>
                <c:pt idx="1">
                  <c:v>101%-200%</c:v>
                </c:pt>
                <c:pt idx="2">
                  <c:v>201%-300%</c:v>
                </c:pt>
                <c:pt idx="3">
                  <c:v>301%-400%</c:v>
                </c:pt>
                <c:pt idx="4">
                  <c:v>401%-500%</c:v>
                </c:pt>
                <c:pt idx="5">
                  <c:v>501% and Over</c:v>
                </c:pt>
                <c:pt idx="6">
                  <c:v>Missing Data</c:v>
                </c:pt>
              </c:strCache>
            </c:strRef>
          </c:cat>
          <c:val>
            <c:numRef>
              <c:f>'GBLS Service Area Charts'!$C$13:$C$19</c:f>
              <c:numCache>
                <c:formatCode>0.0%</c:formatCode>
                <c:ptCount val="7"/>
                <c:pt idx="0">
                  <c:v>0.11550519283889187</c:v>
                </c:pt>
                <c:pt idx="1">
                  <c:v>0.11868106649800318</c:v>
                </c:pt>
                <c:pt idx="2">
                  <c:v>0.11891894917426725</c:v>
                </c:pt>
                <c:pt idx="3">
                  <c:v>0.11348235050473107</c:v>
                </c:pt>
                <c:pt idx="4">
                  <c:v>0.10337989303675427</c:v>
                </c:pt>
                <c:pt idx="5">
                  <c:v>0.39074496458346741</c:v>
                </c:pt>
                <c:pt idx="6">
                  <c:v>3.928758336388493E-2</c:v>
                </c:pt>
              </c:numCache>
            </c:numRef>
          </c:val>
        </c:ser>
        <c:dLbls>
          <c:showLegendKey val="0"/>
          <c:showVal val="1"/>
          <c:showCatName val="0"/>
          <c:showSerName val="0"/>
          <c:showPercent val="0"/>
          <c:showBubbleSize val="0"/>
        </c:dLbls>
        <c:gapWidth val="150"/>
        <c:overlap val="-25"/>
        <c:axId val="151350272"/>
        <c:axId val="151376640"/>
      </c:barChart>
      <c:catAx>
        <c:axId val="151350272"/>
        <c:scaling>
          <c:orientation val="minMax"/>
        </c:scaling>
        <c:delete val="0"/>
        <c:axPos val="b"/>
        <c:majorTickMark val="none"/>
        <c:minorTickMark val="none"/>
        <c:tickLblPos val="nextTo"/>
        <c:crossAx val="151376640"/>
        <c:crosses val="autoZero"/>
        <c:auto val="1"/>
        <c:lblAlgn val="ctr"/>
        <c:lblOffset val="100"/>
        <c:noMultiLvlLbl val="0"/>
      </c:catAx>
      <c:valAx>
        <c:axId val="151376640"/>
        <c:scaling>
          <c:orientation val="minMax"/>
        </c:scaling>
        <c:delete val="1"/>
        <c:axPos val="l"/>
        <c:numFmt formatCode="0.0%" sourceLinked="1"/>
        <c:majorTickMark val="out"/>
        <c:minorTickMark val="none"/>
        <c:tickLblPos val="nextTo"/>
        <c:crossAx val="151350272"/>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US" sz="1400"/>
              <a:t>Income to Poverty Ratio of LEP Population</a:t>
            </a:r>
          </a:p>
        </c:rich>
      </c:tx>
      <c:layout>
        <c:manualLayout>
          <c:xMode val="edge"/>
          <c:yMode val="edge"/>
          <c:x val="0.15990468000921701"/>
          <c:y val="3.1430313101930403E-2"/>
        </c:manualLayout>
      </c:layout>
      <c:overlay val="0"/>
    </c:title>
    <c:autoTitleDeleted val="0"/>
    <c:plotArea>
      <c:layout/>
      <c:barChart>
        <c:barDir val="col"/>
        <c:grouping val="clustered"/>
        <c:varyColors val="0"/>
        <c:ser>
          <c:idx val="0"/>
          <c:order val="0"/>
          <c:tx>
            <c:strRef>
              <c:f>'GBLS Service Area Charts'!$C$25</c:f>
              <c:strCache>
                <c:ptCount val="1"/>
                <c:pt idx="0">
                  <c:v>Percent</c:v>
                </c:pt>
              </c:strCache>
            </c:strRef>
          </c:tx>
          <c:invertIfNegative val="0"/>
          <c:dPt>
            <c:idx val="0"/>
            <c:invertIfNegative val="0"/>
            <c:bubble3D val="0"/>
            <c:spPr>
              <a:solidFill>
                <a:schemeClr val="accent2">
                  <a:lumMod val="60000"/>
                  <a:lumOff val="40000"/>
                </a:schemeClr>
              </a:solidFill>
            </c:spPr>
          </c:dPt>
          <c:dPt>
            <c:idx val="1"/>
            <c:invertIfNegative val="0"/>
            <c:bubble3D val="0"/>
            <c:spPr>
              <a:solidFill>
                <a:schemeClr val="accent2">
                  <a:lumMod val="20000"/>
                  <a:lumOff val="80000"/>
                </a:schemeClr>
              </a:solidFill>
            </c:spPr>
          </c:dPt>
          <c:cat>
            <c:strRef>
              <c:f>'GBLS Service Area Charts'!$A$26:$A$32</c:f>
              <c:strCache>
                <c:ptCount val="7"/>
                <c:pt idx="0">
                  <c:v>0-100%</c:v>
                </c:pt>
                <c:pt idx="1">
                  <c:v>101%-200%</c:v>
                </c:pt>
                <c:pt idx="2">
                  <c:v>201%-300%</c:v>
                </c:pt>
                <c:pt idx="3">
                  <c:v>301%-400%</c:v>
                </c:pt>
                <c:pt idx="4">
                  <c:v>401%-500%</c:v>
                </c:pt>
                <c:pt idx="5">
                  <c:v>501% and Over</c:v>
                </c:pt>
                <c:pt idx="6">
                  <c:v>Missing Data</c:v>
                </c:pt>
              </c:strCache>
            </c:strRef>
          </c:cat>
          <c:val>
            <c:numRef>
              <c:f>'GBLS Service Area Charts'!$C$26:$C$32</c:f>
              <c:numCache>
                <c:formatCode>0.0%</c:formatCode>
                <c:ptCount val="7"/>
                <c:pt idx="0">
                  <c:v>0.2081373971482719</c:v>
                </c:pt>
                <c:pt idx="1">
                  <c:v>0.22969786049501159</c:v>
                </c:pt>
                <c:pt idx="2">
                  <c:v>0.17887811863453548</c:v>
                </c:pt>
                <c:pt idx="3">
                  <c:v>0.12063367534535968</c:v>
                </c:pt>
                <c:pt idx="4">
                  <c:v>7.8661190693365982E-2</c:v>
                </c:pt>
                <c:pt idx="5">
                  <c:v>0.16151915724203769</c:v>
                </c:pt>
                <c:pt idx="6">
                  <c:v>2.2472600441417641E-2</c:v>
                </c:pt>
              </c:numCache>
            </c:numRef>
          </c:val>
        </c:ser>
        <c:dLbls>
          <c:showLegendKey val="0"/>
          <c:showVal val="1"/>
          <c:showCatName val="0"/>
          <c:showSerName val="0"/>
          <c:showPercent val="0"/>
          <c:showBubbleSize val="0"/>
        </c:dLbls>
        <c:gapWidth val="150"/>
        <c:overlap val="-25"/>
        <c:axId val="151463808"/>
        <c:axId val="151465344"/>
      </c:barChart>
      <c:catAx>
        <c:axId val="151463808"/>
        <c:scaling>
          <c:orientation val="minMax"/>
        </c:scaling>
        <c:delete val="0"/>
        <c:axPos val="b"/>
        <c:majorTickMark val="none"/>
        <c:minorTickMark val="none"/>
        <c:tickLblPos val="nextTo"/>
        <c:crossAx val="151465344"/>
        <c:crosses val="autoZero"/>
        <c:auto val="1"/>
        <c:lblAlgn val="ctr"/>
        <c:lblOffset val="100"/>
        <c:noMultiLvlLbl val="0"/>
      </c:catAx>
      <c:valAx>
        <c:axId val="151465344"/>
        <c:scaling>
          <c:orientation val="minMax"/>
        </c:scaling>
        <c:delete val="1"/>
        <c:axPos val="l"/>
        <c:numFmt formatCode="0.0%" sourceLinked="1"/>
        <c:majorTickMark val="none"/>
        <c:minorTickMark val="none"/>
        <c:tickLblPos val="nextTo"/>
        <c:crossAx val="151463808"/>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nchor="t" anchorCtr="0"/>
          <a:lstStyle/>
          <a:p>
            <a:pPr>
              <a:defRPr/>
            </a:pPr>
            <a:r>
              <a:rPr lang="en-US" sz="1050"/>
              <a:t>English Proficiency of  Population between 0%-100% of Poverty</a:t>
            </a:r>
          </a:p>
        </c:rich>
      </c:tx>
      <c:layout>
        <c:manualLayout>
          <c:xMode val="edge"/>
          <c:yMode val="edge"/>
          <c:x val="7.67363513523074E-2"/>
          <c:y val="3.8943107649579999E-2"/>
        </c:manualLayout>
      </c:layout>
      <c:overlay val="0"/>
    </c:title>
    <c:autoTitleDeleted val="0"/>
    <c:plotArea>
      <c:layout>
        <c:manualLayout>
          <c:layoutTarget val="inner"/>
          <c:xMode val="edge"/>
          <c:yMode val="edge"/>
          <c:x val="0.72431032557100605"/>
          <c:y val="0.19118303551735599"/>
          <c:w val="0.30309171353580799"/>
          <c:h val="0.77432248927906899"/>
        </c:manualLayout>
      </c:layout>
      <c:pieChart>
        <c:varyColors val="1"/>
        <c:ser>
          <c:idx val="0"/>
          <c:order val="0"/>
          <c:tx>
            <c:strRef>
              <c:f>'GBLS Service Area Charts'!$C$38</c:f>
              <c:strCache>
                <c:ptCount val="1"/>
                <c:pt idx="0">
                  <c:v>Percent</c:v>
                </c:pt>
              </c:strCache>
            </c:strRef>
          </c:tx>
          <c:spPr>
            <a:solidFill>
              <a:schemeClr val="accent2">
                <a:lumMod val="60000"/>
                <a:lumOff val="40000"/>
              </a:schemeClr>
            </a:solidFill>
          </c:spPr>
          <c:explosion val="15"/>
          <c:dPt>
            <c:idx val="0"/>
            <c:bubble3D val="0"/>
            <c:spPr>
              <a:solidFill>
                <a:srgbClr val="FFFF0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'GBLS Service Area Charts'!$A$39:$A$40</c:f>
              <c:strCache>
                <c:ptCount val="2"/>
                <c:pt idx="0">
                  <c:v>English Proficient</c:v>
                </c:pt>
                <c:pt idx="1">
                  <c:v>Limited English Proficent</c:v>
                </c:pt>
              </c:strCache>
            </c:strRef>
          </c:cat>
          <c:val>
            <c:numRef>
              <c:f>'GBLS Service Area Charts'!$C$39:$C$40</c:f>
              <c:numCache>
                <c:formatCode>0.0%</c:formatCode>
                <c:ptCount val="2"/>
                <c:pt idx="0">
                  <c:v>0.78658758195589285</c:v>
                </c:pt>
                <c:pt idx="1">
                  <c:v>0.21341241804410718</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1.1015451862291499E-2"/>
          <c:y val="0.39090584007370699"/>
          <c:w val="0.47317993811084902"/>
          <c:h val="0.35360985343319901"/>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sz="1000"/>
              <a:t>English Proficiency of  Population between 101%-200% of Poverty</a:t>
            </a:r>
          </a:p>
        </c:rich>
      </c:tx>
      <c:layout>
        <c:manualLayout>
          <c:xMode val="edge"/>
          <c:yMode val="edge"/>
          <c:x val="0.107343062117235"/>
          <c:y val="5.40361902796937E-3"/>
        </c:manualLayout>
      </c:layout>
      <c:overlay val="0"/>
    </c:title>
    <c:autoTitleDeleted val="0"/>
    <c:plotArea>
      <c:layout>
        <c:manualLayout>
          <c:layoutTarget val="inner"/>
          <c:xMode val="edge"/>
          <c:yMode val="edge"/>
          <c:x val="0.69716010498687697"/>
          <c:y val="0.14630853121801901"/>
          <c:w val="0.34732543581669201"/>
          <c:h val="0.85369128409945405"/>
        </c:manualLayout>
      </c:layout>
      <c:pieChart>
        <c:varyColors val="1"/>
        <c:ser>
          <c:idx val="0"/>
          <c:order val="0"/>
          <c:tx>
            <c:strRef>
              <c:f>'GBLS Service Area Charts'!$C$46</c:f>
              <c:strCache>
                <c:ptCount val="1"/>
                <c:pt idx="0">
                  <c:v>Percent</c:v>
                </c:pt>
              </c:strCache>
            </c:strRef>
          </c:tx>
          <c:explosion val="25"/>
          <c:dPt>
            <c:idx val="0"/>
            <c:bubble3D val="0"/>
            <c:explosion val="0"/>
            <c:spPr>
              <a:solidFill>
                <a:srgbClr val="00B05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'GBLS Service Area Charts'!$A$47:$A$48</c:f>
              <c:strCache>
                <c:ptCount val="2"/>
                <c:pt idx="0">
                  <c:v>English Proficient</c:v>
                </c:pt>
                <c:pt idx="1">
                  <c:v>Limited English Proficent</c:v>
                </c:pt>
              </c:strCache>
            </c:strRef>
          </c:cat>
          <c:val>
            <c:numRef>
              <c:f>'GBLS Service Area Charts'!$C$47:$C$48</c:f>
              <c:numCache>
                <c:formatCode>0.0%</c:formatCode>
                <c:ptCount val="2"/>
                <c:pt idx="0">
                  <c:v>0.7707831254274059</c:v>
                </c:pt>
                <c:pt idx="1">
                  <c:v>0.22921687457259415</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2.3898273653170501E-2"/>
          <c:y val="0.47048677745728801"/>
          <c:w val="0.54423386419775199"/>
          <c:h val="0.31459773351212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142875</xdr:colOff>
      <xdr:row>1</xdr:row>
      <xdr:rowOff>57150</xdr:rowOff>
    </xdr:from>
    <xdr:to>
      <xdr:col>7</xdr:col>
      <xdr:colOff>0</xdr:colOff>
      <xdr:row>7</xdr:row>
      <xdr:rowOff>285750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152400</xdr:colOff>
      <xdr:row>9</xdr:row>
      <xdr:rowOff>114298</xdr:rowOff>
    </xdr:from>
    <xdr:to>
      <xdr:col>7</xdr:col>
      <xdr:colOff>0</xdr:colOff>
      <xdr:row>20</xdr:row>
      <xdr:rowOff>66675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142876</xdr:colOff>
      <xdr:row>22</xdr:row>
      <xdr:rowOff>95247</xdr:rowOff>
    </xdr:from>
    <xdr:to>
      <xdr:col>6</xdr:col>
      <xdr:colOff>533400</xdr:colOff>
      <xdr:row>33</xdr:row>
      <xdr:rowOff>114299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76200</xdr:colOff>
      <xdr:row>35</xdr:row>
      <xdr:rowOff>38100</xdr:rowOff>
    </xdr:from>
    <xdr:to>
      <xdr:col>7</xdr:col>
      <xdr:colOff>1</xdr:colOff>
      <xdr:row>41</xdr:row>
      <xdr:rowOff>57150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95250</xdr:colOff>
      <xdr:row>43</xdr:row>
      <xdr:rowOff>114300</xdr:rowOff>
    </xdr:from>
    <xdr:to>
      <xdr:col>7</xdr:col>
      <xdr:colOff>1</xdr:colOff>
      <xdr:row>50</xdr:row>
      <xdr:rowOff>9525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0.01115</cdr:x>
      <cdr:y>0.19902</cdr:y>
    </cdr:from>
    <cdr:to>
      <cdr:x>0.65143</cdr:x>
      <cdr:y>0.95541</cdr:y>
    </cdr:to>
    <cdr:sp macro="" textlink="">
      <cdr:nvSpPr>
        <cdr:cNvPr id="3" name="TextBox 2"/>
        <cdr:cNvSpPr txBox="1"/>
      </cdr:nvSpPr>
      <cdr:spPr>
        <a:xfrm xmlns:a="http://schemas.openxmlformats.org/drawingml/2006/main">
          <a:off x="37155" y="297624"/>
          <a:ext cx="2134545" cy="11311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1" i="0"/>
            <a:t>English</a:t>
          </a:r>
          <a:r>
            <a:rPr lang="en-US" sz="1000" b="1" i="0" baseline="0"/>
            <a:t> Proficient: </a:t>
          </a:r>
        </a:p>
        <a:p xmlns:a="http://schemas.openxmlformats.org/drawingml/2006/main">
          <a:r>
            <a:rPr lang="en-US" sz="1000" baseline="0"/>
            <a:t>"English Only" </a:t>
          </a:r>
          <a:r>
            <a:rPr lang="en-US" sz="1000" i="1" baseline="0"/>
            <a:t>and </a:t>
          </a:r>
          <a:r>
            <a:rPr lang="en-US" sz="1000" i="0" baseline="0"/>
            <a:t> "Very Well"</a:t>
          </a:r>
        </a:p>
        <a:p xmlns:a="http://schemas.openxmlformats.org/drawingml/2006/main">
          <a:endParaRPr lang="en-US" sz="1000" b="1" i="0" baseline="0"/>
        </a:p>
        <a:p xmlns:a="http://schemas.openxmlformats.org/drawingml/2006/main">
          <a:r>
            <a:rPr lang="en-US" sz="1000" b="1" i="0" baseline="0"/>
            <a:t>Limited English Proficient: </a:t>
          </a:r>
        </a:p>
        <a:p xmlns:a="http://schemas.openxmlformats.org/drawingml/2006/main">
          <a:r>
            <a:rPr lang="en-US" sz="1000" i="0" baseline="0"/>
            <a:t>"Well", "Not Well", </a:t>
          </a:r>
          <a:r>
            <a:rPr lang="en-US" sz="1000" i="1" baseline="0"/>
            <a:t>and</a:t>
          </a:r>
          <a:r>
            <a:rPr lang="en-US" sz="1000" i="0" baseline="0"/>
            <a:t> "Not at all"</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17" sqref="A17"/>
    </sheetView>
  </sheetViews>
  <sheetFormatPr defaultColWidth="8.85546875" defaultRowHeight="15" x14ac:dyDescent="0.25"/>
  <cols>
    <col min="1" max="1" width="153.85546875" style="36" customWidth="1"/>
    <col min="2" max="16384" width="8.85546875" style="36"/>
  </cols>
  <sheetData>
    <row r="1" spans="1:7" x14ac:dyDescent="0.25">
      <c r="A1" s="36" t="s">
        <v>142</v>
      </c>
    </row>
    <row r="2" spans="1:7" x14ac:dyDescent="0.25">
      <c r="A2" s="59" t="s">
        <v>114</v>
      </c>
    </row>
    <row r="3" spans="1:7" ht="60" x14ac:dyDescent="0.25">
      <c r="A3" s="53" t="s">
        <v>110</v>
      </c>
    </row>
    <row r="4" spans="1:7" x14ac:dyDescent="0.25">
      <c r="A4" s="37"/>
    </row>
    <row r="5" spans="1:7" x14ac:dyDescent="0.25">
      <c r="A5" s="54" t="s">
        <v>111</v>
      </c>
    </row>
    <row r="6" spans="1:7" ht="45" x14ac:dyDescent="0.25">
      <c r="A6" s="55" t="s">
        <v>125</v>
      </c>
    </row>
    <row r="7" spans="1:7" ht="30" x14ac:dyDescent="0.25">
      <c r="A7" s="55" t="s">
        <v>112</v>
      </c>
    </row>
    <row r="8" spans="1:7" ht="45" x14ac:dyDescent="0.25">
      <c r="A8" s="55" t="s">
        <v>113</v>
      </c>
    </row>
    <row r="9" spans="1:7" x14ac:dyDescent="0.25">
      <c r="A9" s="56"/>
    </row>
    <row r="10" spans="1:7" x14ac:dyDescent="0.25">
      <c r="A10" s="57" t="s">
        <v>109</v>
      </c>
    </row>
    <row r="11" spans="1:7" x14ac:dyDescent="0.25">
      <c r="A11" s="58"/>
    </row>
    <row r="12" spans="1:7" ht="15.75" x14ac:dyDescent="0.25">
      <c r="A12" s="193" t="s">
        <v>233</v>
      </c>
      <c r="B12" s="163"/>
      <c r="C12" s="163"/>
      <c r="D12" s="163"/>
      <c r="E12" s="163"/>
      <c r="F12" s="163"/>
      <c r="G12" s="163"/>
    </row>
    <row r="13" spans="1:7" ht="15.75" x14ac:dyDescent="0.25">
      <c r="A13" s="193" t="s">
        <v>238</v>
      </c>
      <c r="B13" s="163"/>
      <c r="C13" s="163"/>
      <c r="D13" s="163"/>
      <c r="E13" s="163"/>
      <c r="F13" s="163"/>
      <c r="G13" s="163"/>
    </row>
    <row r="14" spans="1:7" ht="15.75" x14ac:dyDescent="0.25">
      <c r="A14" s="193" t="s">
        <v>237</v>
      </c>
      <c r="B14" s="163"/>
      <c r="C14" s="163"/>
      <c r="D14" s="163"/>
      <c r="E14" s="163"/>
      <c r="F14" s="163"/>
      <c r="G14" s="163"/>
    </row>
  </sheetData>
  <mergeCells count="3">
    <mergeCell ref="A12:G12"/>
    <mergeCell ref="A13:G13"/>
    <mergeCell ref="A14:G1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79"/>
  <sheetViews>
    <sheetView topLeftCell="A39" workbookViewId="0">
      <selection activeCell="E57" sqref="E57:F67"/>
    </sheetView>
  </sheetViews>
  <sheetFormatPr defaultColWidth="8.85546875" defaultRowHeight="15" x14ac:dyDescent="0.25"/>
  <cols>
    <col min="1" max="1" width="38.42578125" style="36" bestFit="1" customWidth="1"/>
    <col min="2" max="2" width="10.7109375" style="36" bestFit="1" customWidth="1"/>
    <col min="3" max="3" width="7.85546875" style="36" customWidth="1"/>
    <col min="4" max="4" width="8.85546875" style="36"/>
    <col min="5" max="5" width="33.85546875" style="36" bestFit="1" customWidth="1"/>
    <col min="6" max="6" width="18.42578125" style="36" bestFit="1" customWidth="1"/>
    <col min="7" max="7" width="14.7109375" style="36" customWidth="1"/>
    <col min="8" max="8" width="10.140625" style="36" customWidth="1"/>
    <col min="9" max="9" width="14.42578125" style="36" bestFit="1" customWidth="1"/>
    <col min="10" max="16384" width="8.85546875" style="36"/>
  </cols>
  <sheetData>
    <row r="1" spans="1:10" ht="21" x14ac:dyDescent="0.35">
      <c r="A1" s="179" t="s">
        <v>187</v>
      </c>
      <c r="B1" s="179"/>
      <c r="C1" s="179"/>
      <c r="D1" s="179"/>
      <c r="E1" s="179"/>
      <c r="F1" s="179"/>
    </row>
    <row r="2" spans="1:10" ht="21" x14ac:dyDescent="0.35">
      <c r="A2" s="44" t="s">
        <v>102</v>
      </c>
      <c r="D2" s="130"/>
      <c r="E2" s="130"/>
      <c r="F2" s="130"/>
    </row>
    <row r="3" spans="1:10" ht="21" x14ac:dyDescent="0.35">
      <c r="A3" s="36" t="s">
        <v>103</v>
      </c>
      <c r="D3" s="130"/>
      <c r="E3" s="130"/>
      <c r="F3" s="130"/>
    </row>
    <row r="4" spans="1:10" ht="15.75" thickBot="1" x14ac:dyDescent="0.3"/>
    <row r="5" spans="1:10" ht="18" thickBot="1" x14ac:dyDescent="0.35">
      <c r="A5" s="160" t="s">
        <v>34</v>
      </c>
      <c r="B5" s="161"/>
      <c r="C5" s="162"/>
      <c r="E5" s="160" t="s">
        <v>96</v>
      </c>
      <c r="F5" s="161"/>
      <c r="G5" s="162"/>
      <c r="I5" s="160" t="s">
        <v>62</v>
      </c>
      <c r="J5" s="162"/>
    </row>
    <row r="6" spans="1:10" x14ac:dyDescent="0.25">
      <c r="A6" s="12" t="s">
        <v>0</v>
      </c>
      <c r="B6" s="4" t="s">
        <v>1</v>
      </c>
      <c r="C6" s="11" t="s">
        <v>2</v>
      </c>
      <c r="E6" s="12" t="s">
        <v>54</v>
      </c>
      <c r="F6" s="4" t="s">
        <v>1</v>
      </c>
      <c r="G6" s="11" t="s">
        <v>2</v>
      </c>
      <c r="I6" s="17" t="s">
        <v>186</v>
      </c>
      <c r="J6" s="35"/>
    </row>
    <row r="7" spans="1:10" x14ac:dyDescent="0.25">
      <c r="A7" s="38" t="s">
        <v>3</v>
      </c>
      <c r="B7" s="6">
        <v>69482</v>
      </c>
      <c r="C7" s="5">
        <f>B7/$B$9</f>
        <v>0.72661674893332218</v>
      </c>
      <c r="E7" s="38" t="s">
        <v>55</v>
      </c>
      <c r="F7" s="6">
        <v>32131</v>
      </c>
      <c r="G7" s="5">
        <f>F7/$F$9</f>
        <v>0.82841747022121381</v>
      </c>
      <c r="I7" s="38" t="s">
        <v>185</v>
      </c>
      <c r="J7" s="35"/>
    </row>
    <row r="8" spans="1:10" x14ac:dyDescent="0.25">
      <c r="A8" s="13" t="s">
        <v>4</v>
      </c>
      <c r="B8" s="14">
        <v>26142</v>
      </c>
      <c r="C8" s="15">
        <f>B8/$B$9</f>
        <v>0.27338325106667782</v>
      </c>
      <c r="E8" s="13" t="s">
        <v>58</v>
      </c>
      <c r="F8" s="14">
        <v>6655</v>
      </c>
      <c r="G8" s="15">
        <f>F8/$F$9</f>
        <v>0.17158252977878616</v>
      </c>
      <c r="I8" s="38" t="s">
        <v>184</v>
      </c>
      <c r="J8" s="35"/>
    </row>
    <row r="9" spans="1:10" ht="15.75" thickBot="1" x14ac:dyDescent="0.3">
      <c r="A9" s="39" t="s">
        <v>5</v>
      </c>
      <c r="B9" s="3">
        <f>SUM(B7:B8)</f>
        <v>95624</v>
      </c>
      <c r="C9" s="2"/>
      <c r="E9" s="39" t="s">
        <v>5</v>
      </c>
      <c r="F9" s="3">
        <f>SUM(F7:F8)</f>
        <v>38786</v>
      </c>
      <c r="G9" s="2"/>
      <c r="I9" s="38" t="s">
        <v>183</v>
      </c>
      <c r="J9" s="35"/>
    </row>
    <row r="10" spans="1:10" x14ac:dyDescent="0.25">
      <c r="A10" s="36" t="s">
        <v>182</v>
      </c>
      <c r="B10" s="62"/>
      <c r="C10" s="62"/>
      <c r="E10" s="36" t="s">
        <v>115</v>
      </c>
      <c r="I10" s="38"/>
      <c r="J10" s="35"/>
    </row>
    <row r="11" spans="1:10" ht="15.75" thickBot="1" x14ac:dyDescent="0.3">
      <c r="I11" s="38"/>
      <c r="J11" s="35"/>
    </row>
    <row r="12" spans="1:10" ht="18" thickBot="1" x14ac:dyDescent="0.35">
      <c r="A12" s="160" t="s">
        <v>35</v>
      </c>
      <c r="B12" s="161"/>
      <c r="C12" s="162"/>
      <c r="E12" s="156" t="s">
        <v>56</v>
      </c>
      <c r="F12" s="157"/>
      <c r="G12" s="158"/>
      <c r="I12" s="38"/>
      <c r="J12" s="35"/>
    </row>
    <row r="13" spans="1:10" x14ac:dyDescent="0.25">
      <c r="A13" s="12" t="s">
        <v>6</v>
      </c>
      <c r="B13" s="4" t="s">
        <v>7</v>
      </c>
      <c r="C13" s="11" t="s">
        <v>2</v>
      </c>
      <c r="E13" s="12" t="s">
        <v>6</v>
      </c>
      <c r="F13" s="4" t="s">
        <v>7</v>
      </c>
      <c r="G13" s="11" t="s">
        <v>2</v>
      </c>
      <c r="I13" s="38"/>
      <c r="J13" s="35"/>
    </row>
    <row r="14" spans="1:10" x14ac:dyDescent="0.25">
      <c r="A14" s="38" t="s">
        <v>36</v>
      </c>
      <c r="B14" s="6">
        <v>15909</v>
      </c>
      <c r="C14" s="5">
        <f t="shared" ref="C14:C20" si="0">B14/$B$21</f>
        <v>0.16637036727181462</v>
      </c>
      <c r="E14" s="38" t="s">
        <v>36</v>
      </c>
      <c r="F14" s="6">
        <v>3705</v>
      </c>
      <c r="G14" s="5">
        <f t="shared" ref="G14:G19" si="1">F14/$F$20</f>
        <v>0.15724471606824547</v>
      </c>
      <c r="I14" s="38"/>
      <c r="J14" s="35"/>
    </row>
    <row r="15" spans="1:10" x14ac:dyDescent="0.25">
      <c r="A15" s="38" t="s">
        <v>37</v>
      </c>
      <c r="B15" s="6">
        <v>19676</v>
      </c>
      <c r="C15" s="5">
        <f t="shared" si="0"/>
        <v>0.2057642432862043</v>
      </c>
      <c r="E15" s="38" t="s">
        <v>37</v>
      </c>
      <c r="F15" s="6">
        <v>4375</v>
      </c>
      <c r="G15" s="5">
        <f t="shared" si="1"/>
        <v>0.18568033273915627</v>
      </c>
      <c r="I15" s="38"/>
      <c r="J15" s="35"/>
    </row>
    <row r="16" spans="1:10" x14ac:dyDescent="0.25">
      <c r="A16" s="38" t="s">
        <v>38</v>
      </c>
      <c r="B16" s="6">
        <v>15797</v>
      </c>
      <c r="C16" s="5">
        <f t="shared" si="0"/>
        <v>0.16519911319334057</v>
      </c>
      <c r="E16" s="38" t="s">
        <v>38</v>
      </c>
      <c r="F16" s="6">
        <v>4003</v>
      </c>
      <c r="G16" s="5">
        <f t="shared" si="1"/>
        <v>0.16989219930396401</v>
      </c>
      <c r="I16" s="38"/>
      <c r="J16" s="35"/>
    </row>
    <row r="17" spans="1:12" x14ac:dyDescent="0.25">
      <c r="A17" s="38" t="s">
        <v>39</v>
      </c>
      <c r="B17" s="6">
        <v>14519</v>
      </c>
      <c r="C17" s="5">
        <f t="shared" si="0"/>
        <v>0.15183426754789592</v>
      </c>
      <c r="E17" s="38" t="s">
        <v>39</v>
      </c>
      <c r="F17" s="6">
        <v>3352</v>
      </c>
      <c r="G17" s="5">
        <f t="shared" si="1"/>
        <v>0.14226296579237754</v>
      </c>
      <c r="I17" s="38"/>
      <c r="J17" s="35"/>
    </row>
    <row r="18" spans="1:12" x14ac:dyDescent="0.25">
      <c r="A18" s="38" t="s">
        <v>40</v>
      </c>
      <c r="B18" s="6">
        <v>8654</v>
      </c>
      <c r="C18" s="5">
        <f t="shared" si="0"/>
        <v>9.0500292813519623E-2</v>
      </c>
      <c r="E18" s="38" t="s">
        <v>40</v>
      </c>
      <c r="F18" s="6">
        <v>2117</v>
      </c>
      <c r="G18" s="5">
        <f t="shared" si="1"/>
        <v>8.9848060436295729E-2</v>
      </c>
      <c r="I18" s="38"/>
      <c r="J18" s="35"/>
      <c r="L18" s="137"/>
    </row>
    <row r="19" spans="1:12" x14ac:dyDescent="0.25">
      <c r="A19" s="38" t="s">
        <v>8</v>
      </c>
      <c r="B19" s="6">
        <v>20303</v>
      </c>
      <c r="C19" s="5">
        <f t="shared" si="0"/>
        <v>0.21232117460051869</v>
      </c>
      <c r="E19" s="13" t="s">
        <v>8</v>
      </c>
      <c r="F19" s="14">
        <v>6010</v>
      </c>
      <c r="G19" s="15">
        <f t="shared" si="1"/>
        <v>0.25507172565996095</v>
      </c>
      <c r="I19" s="38"/>
      <c r="J19" s="35"/>
    </row>
    <row r="20" spans="1:12" ht="15.75" thickBot="1" x14ac:dyDescent="0.3">
      <c r="A20" s="13" t="s">
        <v>9</v>
      </c>
      <c r="B20" s="14">
        <v>766</v>
      </c>
      <c r="C20" s="15">
        <f t="shared" si="0"/>
        <v>8.0105412867062659E-3</v>
      </c>
      <c r="E20" s="39" t="s">
        <v>5</v>
      </c>
      <c r="F20" s="3">
        <f>SUM(F14:F19)</f>
        <v>23562</v>
      </c>
      <c r="G20" s="2"/>
      <c r="I20" s="38"/>
      <c r="J20" s="35"/>
    </row>
    <row r="21" spans="1:12" ht="15.75" thickBot="1" x14ac:dyDescent="0.3">
      <c r="A21" s="39" t="s">
        <v>5</v>
      </c>
      <c r="B21" s="3">
        <f>SUM(B14:B20)</f>
        <v>95624</v>
      </c>
      <c r="C21" s="2"/>
      <c r="E21" s="49" t="s">
        <v>107</v>
      </c>
      <c r="I21" s="38"/>
      <c r="J21" s="35"/>
    </row>
    <row r="22" spans="1:12" ht="15.75" thickBot="1" x14ac:dyDescent="0.3">
      <c r="A22" s="36" t="s">
        <v>182</v>
      </c>
      <c r="B22" s="62"/>
      <c r="C22" s="62"/>
      <c r="E22" s="48"/>
      <c r="I22" s="38"/>
      <c r="J22" s="35"/>
    </row>
    <row r="23" spans="1:12" ht="52.5" thickBot="1" x14ac:dyDescent="0.35">
      <c r="E23" s="124" t="s">
        <v>57</v>
      </c>
      <c r="F23" s="125"/>
      <c r="G23" s="126"/>
      <c r="I23" s="38"/>
      <c r="J23" s="35"/>
    </row>
    <row r="24" spans="1:12" ht="18" thickBot="1" x14ac:dyDescent="0.35">
      <c r="A24" s="160" t="s">
        <v>10</v>
      </c>
      <c r="B24" s="161"/>
      <c r="C24" s="162"/>
      <c r="E24" s="12" t="s">
        <v>6</v>
      </c>
      <c r="F24" s="4" t="s">
        <v>7</v>
      </c>
      <c r="G24" s="11" t="s">
        <v>2</v>
      </c>
      <c r="I24" s="38"/>
      <c r="J24" s="35"/>
    </row>
    <row r="25" spans="1:12" x14ac:dyDescent="0.25">
      <c r="A25" s="12" t="s">
        <v>6</v>
      </c>
      <c r="B25" s="4" t="s">
        <v>7</v>
      </c>
      <c r="C25" s="11" t="s">
        <v>2</v>
      </c>
      <c r="E25" s="38" t="s">
        <v>36</v>
      </c>
      <c r="F25" s="6">
        <v>1069</v>
      </c>
      <c r="G25" s="5">
        <f t="shared" ref="G25:G30" si="2">F25/$F$31</f>
        <v>0.22939914163090128</v>
      </c>
      <c r="I25" s="38"/>
      <c r="J25" s="35"/>
    </row>
    <row r="26" spans="1:12" x14ac:dyDescent="0.25">
      <c r="A26" s="38" t="s">
        <v>36</v>
      </c>
      <c r="B26" s="6">
        <v>5479</v>
      </c>
      <c r="C26" s="5">
        <f t="shared" ref="C26:C32" si="3">B26/$B$33</f>
        <v>0.2095861066483054</v>
      </c>
      <c r="E26" s="38" t="s">
        <v>37</v>
      </c>
      <c r="F26" s="6">
        <v>1449</v>
      </c>
      <c r="G26" s="5">
        <f t="shared" si="2"/>
        <v>0.31094420600858369</v>
      </c>
      <c r="I26" s="38"/>
      <c r="J26" s="35"/>
    </row>
    <row r="27" spans="1:12" x14ac:dyDescent="0.25">
      <c r="A27" s="38" t="s">
        <v>37</v>
      </c>
      <c r="B27" s="6">
        <v>7684</v>
      </c>
      <c r="C27" s="5">
        <f t="shared" si="3"/>
        <v>0.29393313441970775</v>
      </c>
      <c r="E27" s="38" t="s">
        <v>38</v>
      </c>
      <c r="F27" s="6">
        <v>705</v>
      </c>
      <c r="G27" s="5">
        <f t="shared" si="2"/>
        <v>0.15128755364806867</v>
      </c>
      <c r="I27" s="38"/>
      <c r="J27" s="35"/>
    </row>
    <row r="28" spans="1:12" x14ac:dyDescent="0.25">
      <c r="A28" s="38" t="s">
        <v>38</v>
      </c>
      <c r="B28" s="6">
        <v>4674</v>
      </c>
      <c r="C28" s="5">
        <f t="shared" si="3"/>
        <v>0.17879274730319028</v>
      </c>
      <c r="E28" s="38" t="s">
        <v>39</v>
      </c>
      <c r="F28" s="6">
        <v>688</v>
      </c>
      <c r="G28" s="5">
        <f t="shared" si="2"/>
        <v>0.14763948497854076</v>
      </c>
      <c r="I28" s="38"/>
      <c r="J28" s="35"/>
    </row>
    <row r="29" spans="1:12" x14ac:dyDescent="0.25">
      <c r="A29" s="38" t="s">
        <v>39</v>
      </c>
      <c r="B29" s="6">
        <v>3852</v>
      </c>
      <c r="C29" s="5">
        <f t="shared" si="3"/>
        <v>0.14734909341289879</v>
      </c>
      <c r="E29" s="38" t="s">
        <v>40</v>
      </c>
      <c r="F29" s="6">
        <v>334</v>
      </c>
      <c r="G29" s="5">
        <f t="shared" si="2"/>
        <v>7.1673819742489264E-2</v>
      </c>
      <c r="I29" s="38"/>
      <c r="J29" s="35"/>
    </row>
    <row r="30" spans="1:12" x14ac:dyDescent="0.25">
      <c r="A30" s="38" t="s">
        <v>40</v>
      </c>
      <c r="B30" s="6">
        <v>1791</v>
      </c>
      <c r="C30" s="5">
        <f t="shared" si="3"/>
        <v>6.851044296534313E-2</v>
      </c>
      <c r="E30" s="13" t="s">
        <v>8</v>
      </c>
      <c r="F30" s="14">
        <v>415</v>
      </c>
      <c r="G30" s="15">
        <f t="shared" si="2"/>
        <v>8.9055793991416304E-2</v>
      </c>
      <c r="I30" s="38"/>
      <c r="J30" s="35"/>
    </row>
    <row r="31" spans="1:12" ht="15.75" thickBot="1" x14ac:dyDescent="0.3">
      <c r="A31" s="38" t="s">
        <v>8</v>
      </c>
      <c r="B31" s="6">
        <v>2519</v>
      </c>
      <c r="C31" s="5">
        <f t="shared" si="3"/>
        <v>9.6358350547012472E-2</v>
      </c>
      <c r="E31" s="39" t="s">
        <v>5</v>
      </c>
      <c r="F31" s="3">
        <f>SUM(F25:F30)</f>
        <v>4660</v>
      </c>
      <c r="G31" s="2"/>
      <c r="I31" s="39"/>
      <c r="J31" s="2"/>
    </row>
    <row r="32" spans="1:12" ht="15.75" thickBot="1" x14ac:dyDescent="0.3">
      <c r="A32" s="13" t="s">
        <v>9</v>
      </c>
      <c r="B32" s="14">
        <v>143</v>
      </c>
      <c r="C32" s="15">
        <f t="shared" si="3"/>
        <v>5.4701247035421931E-3</v>
      </c>
    </row>
    <row r="33" spans="1:8" ht="52.5" thickBot="1" x14ac:dyDescent="0.35">
      <c r="A33" s="39" t="s">
        <v>5</v>
      </c>
      <c r="B33" s="3">
        <f>SUM(B26:B32)</f>
        <v>26142</v>
      </c>
      <c r="C33" s="2"/>
      <c r="E33" s="124" t="s">
        <v>59</v>
      </c>
      <c r="F33" s="125"/>
      <c r="G33" s="126"/>
      <c r="H33" s="66"/>
    </row>
    <row r="34" spans="1:8" ht="15.75" thickBot="1" x14ac:dyDescent="0.3">
      <c r="E34" s="12" t="s">
        <v>6</v>
      </c>
      <c r="F34" s="4" t="s">
        <v>7</v>
      </c>
      <c r="G34" s="11" t="s">
        <v>2</v>
      </c>
      <c r="H34" s="67"/>
    </row>
    <row r="35" spans="1:8" ht="18" thickBot="1" x14ac:dyDescent="0.35">
      <c r="A35" s="187" t="s">
        <v>119</v>
      </c>
      <c r="B35" s="188"/>
      <c r="C35" s="189"/>
      <c r="E35" s="38" t="s">
        <v>36</v>
      </c>
      <c r="F35" s="6">
        <f>F25</f>
        <v>1069</v>
      </c>
      <c r="G35" s="5">
        <f>F35/$F$37</f>
        <v>0.42454328832406674</v>
      </c>
      <c r="H35" s="65"/>
    </row>
    <row r="36" spans="1:8" x14ac:dyDescent="0.25">
      <c r="A36" s="12" t="s">
        <v>0</v>
      </c>
      <c r="B36" s="4" t="s">
        <v>1</v>
      </c>
      <c r="C36" s="11" t="s">
        <v>2</v>
      </c>
      <c r="E36" s="13" t="s">
        <v>37</v>
      </c>
      <c r="F36" s="14">
        <f>F26</f>
        <v>1449</v>
      </c>
      <c r="G36" s="15">
        <f>F36/$F$37</f>
        <v>0.57545671167593326</v>
      </c>
      <c r="H36" s="65"/>
    </row>
    <row r="37" spans="1:8" ht="15.75" thickBot="1" x14ac:dyDescent="0.3">
      <c r="A37" s="38" t="s">
        <v>3</v>
      </c>
      <c r="B37" s="6">
        <v>10430</v>
      </c>
      <c r="C37" s="5">
        <v>0.65600000000000003</v>
      </c>
      <c r="E37" s="39" t="s">
        <v>5</v>
      </c>
      <c r="F37" s="3">
        <f>SUM(F35:F36)</f>
        <v>2518</v>
      </c>
      <c r="G37" s="2"/>
      <c r="H37" s="64"/>
    </row>
    <row r="38" spans="1:8" ht="15.75" thickBot="1" x14ac:dyDescent="0.3">
      <c r="A38" s="13" t="s">
        <v>4</v>
      </c>
      <c r="B38" s="14">
        <v>5479</v>
      </c>
      <c r="C38" s="15">
        <v>0.34399999999999997</v>
      </c>
    </row>
    <row r="39" spans="1:8" ht="52.5" thickBot="1" x14ac:dyDescent="0.35">
      <c r="A39" s="39" t="s">
        <v>5</v>
      </c>
      <c r="B39" s="3">
        <v>15909</v>
      </c>
      <c r="C39" s="42"/>
      <c r="E39" s="124" t="s">
        <v>60</v>
      </c>
      <c r="F39" s="125"/>
      <c r="G39" s="126"/>
    </row>
    <row r="40" spans="1:8" ht="18" thickBot="1" x14ac:dyDescent="0.35">
      <c r="E40" s="12" t="s">
        <v>12</v>
      </c>
      <c r="F40" s="4" t="s">
        <v>1</v>
      </c>
      <c r="G40" s="11" t="s">
        <v>2</v>
      </c>
      <c r="H40" s="131"/>
    </row>
    <row r="41" spans="1:8" ht="18" thickBot="1" x14ac:dyDescent="0.35">
      <c r="A41" s="127" t="s">
        <v>117</v>
      </c>
      <c r="B41" s="128"/>
      <c r="C41" s="129"/>
      <c r="E41" s="38" t="s">
        <v>13</v>
      </c>
      <c r="F41" s="6">
        <v>3323</v>
      </c>
      <c r="G41" s="5">
        <f t="shared" ref="G41:G51" si="4">F41/$F$52</f>
        <v>0.71309012875536482</v>
      </c>
      <c r="H41" s="67"/>
    </row>
    <row r="42" spans="1:8" x14ac:dyDescent="0.25">
      <c r="A42" s="12" t="s">
        <v>0</v>
      </c>
      <c r="B42" s="4" t="s">
        <v>1</v>
      </c>
      <c r="C42" s="11" t="s">
        <v>2</v>
      </c>
      <c r="E42" s="38" t="s">
        <v>14</v>
      </c>
      <c r="F42" s="6">
        <v>355</v>
      </c>
      <c r="G42" s="5">
        <f t="shared" si="4"/>
        <v>7.6180257510729613E-2</v>
      </c>
    </row>
    <row r="43" spans="1:8" x14ac:dyDescent="0.25">
      <c r="A43" s="38" t="s">
        <v>3</v>
      </c>
      <c r="B43" s="6">
        <v>11992</v>
      </c>
      <c r="C43" s="5">
        <v>0.60899999999999999</v>
      </c>
      <c r="E43" s="38" t="s">
        <v>23</v>
      </c>
      <c r="F43" s="6">
        <v>333</v>
      </c>
      <c r="G43" s="5">
        <f t="shared" si="4"/>
        <v>7.1459227467811165E-2</v>
      </c>
    </row>
    <row r="44" spans="1:8" x14ac:dyDescent="0.25">
      <c r="A44" s="13" t="s">
        <v>4</v>
      </c>
      <c r="B44" s="14">
        <v>7684</v>
      </c>
      <c r="C44" s="15">
        <v>0.39100000000000001</v>
      </c>
      <c r="E44" s="38" t="s">
        <v>20</v>
      </c>
      <c r="F44" s="6">
        <v>130</v>
      </c>
      <c r="G44" s="5">
        <f t="shared" si="4"/>
        <v>2.7896995708154508E-2</v>
      </c>
    </row>
    <row r="45" spans="1:8" ht="15.75" thickBot="1" x14ac:dyDescent="0.3">
      <c r="A45" s="39" t="s">
        <v>5</v>
      </c>
      <c r="B45" s="3">
        <v>19676</v>
      </c>
      <c r="C45" s="2"/>
      <c r="E45" s="38" t="s">
        <v>17</v>
      </c>
      <c r="F45" s="6">
        <v>116</v>
      </c>
      <c r="G45" s="5">
        <f t="shared" si="4"/>
        <v>2.4892703862660945E-2</v>
      </c>
    </row>
    <row r="46" spans="1:8" ht="15.75" thickBot="1" x14ac:dyDescent="0.3">
      <c r="E46" s="38" t="s">
        <v>19</v>
      </c>
      <c r="F46" s="6">
        <v>81</v>
      </c>
      <c r="G46" s="5">
        <f t="shared" si="4"/>
        <v>1.738197424892704E-2</v>
      </c>
    </row>
    <row r="47" spans="1:8" ht="18" thickBot="1" x14ac:dyDescent="0.35">
      <c r="A47" s="156" t="s">
        <v>41</v>
      </c>
      <c r="B47" s="157"/>
      <c r="C47" s="158"/>
      <c r="E47" s="38" t="s">
        <v>15</v>
      </c>
      <c r="F47" s="6">
        <v>68</v>
      </c>
      <c r="G47" s="5">
        <f t="shared" si="4"/>
        <v>1.4592274678111588E-2</v>
      </c>
    </row>
    <row r="48" spans="1:8" x14ac:dyDescent="0.25">
      <c r="A48" s="12" t="s">
        <v>6</v>
      </c>
      <c r="B48" s="4" t="s">
        <v>7</v>
      </c>
      <c r="C48" s="11" t="s">
        <v>2</v>
      </c>
      <c r="E48" s="38" t="s">
        <v>97</v>
      </c>
      <c r="F48" s="6">
        <v>61</v>
      </c>
      <c r="G48" s="5">
        <f t="shared" si="4"/>
        <v>1.3090128755364807E-2</v>
      </c>
    </row>
    <row r="49" spans="1:33" x14ac:dyDescent="0.25">
      <c r="A49" s="38" t="s">
        <v>36</v>
      </c>
      <c r="B49" s="6">
        <f>B26</f>
        <v>5479</v>
      </c>
      <c r="C49" s="5">
        <f>B49/$B$51</f>
        <v>0.41624249791081058</v>
      </c>
      <c r="E49" s="38" t="s">
        <v>28</v>
      </c>
      <c r="F49" s="6">
        <v>35</v>
      </c>
      <c r="G49" s="5">
        <f t="shared" si="4"/>
        <v>7.5107296137339056E-3</v>
      </c>
    </row>
    <row r="50" spans="1:33" x14ac:dyDescent="0.25">
      <c r="A50" s="13" t="s">
        <v>37</v>
      </c>
      <c r="B50" s="14">
        <f>B27</f>
        <v>7684</v>
      </c>
      <c r="C50" s="15">
        <f>B50/$B$51</f>
        <v>0.58375750208918942</v>
      </c>
      <c r="E50" s="38" t="s">
        <v>24</v>
      </c>
      <c r="F50" s="6">
        <v>35</v>
      </c>
      <c r="G50" s="5">
        <f t="shared" si="4"/>
        <v>7.5107296137339056E-3</v>
      </c>
    </row>
    <row r="51" spans="1:33" ht="15.75" thickBot="1" x14ac:dyDescent="0.3">
      <c r="A51" s="39" t="s">
        <v>5</v>
      </c>
      <c r="B51" s="3">
        <f>SUM(B49:B50)</f>
        <v>13163</v>
      </c>
      <c r="C51" s="2"/>
      <c r="E51" s="13" t="s">
        <v>33</v>
      </c>
      <c r="F51" s="14">
        <v>123</v>
      </c>
      <c r="G51" s="15">
        <f t="shared" si="4"/>
        <v>2.6394849785407726E-2</v>
      </c>
    </row>
    <row r="52" spans="1:33" ht="15.75" thickBot="1" x14ac:dyDescent="0.3">
      <c r="E52" s="39" t="s">
        <v>5</v>
      </c>
      <c r="F52" s="3">
        <f>SUM(F41:F51)</f>
        <v>4660</v>
      </c>
      <c r="G52" s="2"/>
    </row>
    <row r="53" spans="1:33" ht="18" thickBot="1" x14ac:dyDescent="0.35">
      <c r="A53" s="127" t="s">
        <v>44</v>
      </c>
      <c r="B53" s="128"/>
      <c r="C53" s="129"/>
      <c r="E53" s="50" t="s">
        <v>108</v>
      </c>
    </row>
    <row r="54" spans="1:33" s="37" customFormat="1" ht="15.75" thickBot="1" x14ac:dyDescent="0.3">
      <c r="A54" s="12" t="s">
        <v>45</v>
      </c>
      <c r="B54" s="4" t="s">
        <v>7</v>
      </c>
      <c r="C54" s="11" t="s">
        <v>2</v>
      </c>
      <c r="D54" s="36"/>
      <c r="E54" s="36"/>
      <c r="F54" s="36"/>
      <c r="G54" s="36"/>
      <c r="J54" s="36"/>
      <c r="K54" s="36"/>
      <c r="L54" s="36"/>
      <c r="M54" s="36"/>
      <c r="N54" s="36"/>
      <c r="O54" s="36"/>
      <c r="P54" s="36"/>
      <c r="Q54" s="36"/>
      <c r="R54" s="36"/>
      <c r="S54" s="36"/>
      <c r="T54" s="36"/>
      <c r="U54" s="36"/>
      <c r="V54" s="36"/>
      <c r="W54" s="36"/>
      <c r="X54" s="36"/>
      <c r="Y54" s="36"/>
      <c r="Z54" s="36"/>
      <c r="AA54" s="36"/>
      <c r="AB54" s="36"/>
      <c r="AC54" s="36"/>
      <c r="AD54" s="36"/>
      <c r="AE54" s="36"/>
      <c r="AF54" s="36"/>
      <c r="AG54" s="36"/>
    </row>
    <row r="55" spans="1:33" ht="69.75" thickBot="1" x14ac:dyDescent="0.35">
      <c r="A55" s="38" t="s">
        <v>46</v>
      </c>
      <c r="B55" s="6">
        <v>1804</v>
      </c>
      <c r="C55" s="5">
        <f t="shared" ref="C55:C61" si="5">B55/$B$62</f>
        <v>6.900772702930151E-2</v>
      </c>
      <c r="D55" s="37"/>
      <c r="E55" s="124" t="s">
        <v>61</v>
      </c>
      <c r="F55" s="125"/>
      <c r="G55" s="126"/>
    </row>
    <row r="56" spans="1:33" ht="32.25" customHeight="1" x14ac:dyDescent="0.25">
      <c r="A56" s="38" t="s">
        <v>47</v>
      </c>
      <c r="B56" s="6">
        <v>2259</v>
      </c>
      <c r="C56" s="5">
        <f t="shared" si="5"/>
        <v>8.6412669267844841E-2</v>
      </c>
      <c r="E56" s="12" t="s">
        <v>12</v>
      </c>
      <c r="F56" s="4" t="s">
        <v>1</v>
      </c>
      <c r="G56" s="11" t="s">
        <v>2</v>
      </c>
    </row>
    <row r="57" spans="1:33" x14ac:dyDescent="0.25">
      <c r="A57" s="38" t="s">
        <v>48</v>
      </c>
      <c r="B57" s="6">
        <v>7119</v>
      </c>
      <c r="C57" s="5">
        <f t="shared" si="5"/>
        <v>0.27232040394767043</v>
      </c>
      <c r="E57" s="38" t="s">
        <v>13</v>
      </c>
      <c r="F57" s="6">
        <v>1713</v>
      </c>
      <c r="G57" s="5">
        <f t="shared" ref="G57:G67" si="6">F57/$F$68</f>
        <v>0.68030182684670371</v>
      </c>
    </row>
    <row r="58" spans="1:33" x14ac:dyDescent="0.25">
      <c r="A58" s="38" t="s">
        <v>49</v>
      </c>
      <c r="B58" s="6">
        <v>6585</v>
      </c>
      <c r="C58" s="5">
        <f t="shared" si="5"/>
        <v>0.25189350470507232</v>
      </c>
      <c r="E58" s="38" t="s">
        <v>14</v>
      </c>
      <c r="F58" s="6">
        <v>219</v>
      </c>
      <c r="G58" s="5">
        <f t="shared" si="6"/>
        <v>8.6973788721207312E-2</v>
      </c>
    </row>
    <row r="59" spans="1:33" x14ac:dyDescent="0.25">
      <c r="A59" s="38" t="s">
        <v>50</v>
      </c>
      <c r="B59" s="6">
        <v>4274</v>
      </c>
      <c r="C59" s="5">
        <f t="shared" si="5"/>
        <v>0.16349169918139392</v>
      </c>
      <c r="E59" s="38" t="s">
        <v>23</v>
      </c>
      <c r="F59" s="6">
        <v>188</v>
      </c>
      <c r="G59" s="5">
        <f t="shared" si="6"/>
        <v>7.4662430500397142E-2</v>
      </c>
    </row>
    <row r="60" spans="1:33" x14ac:dyDescent="0.25">
      <c r="A60" s="38" t="s">
        <v>51</v>
      </c>
      <c r="B60" s="6">
        <v>1816</v>
      </c>
      <c r="C60" s="5">
        <f t="shared" si="5"/>
        <v>6.9466758472955401E-2</v>
      </c>
      <c r="E60" s="38" t="s">
        <v>17</v>
      </c>
      <c r="F60" s="6">
        <v>91</v>
      </c>
      <c r="G60" s="5">
        <f t="shared" si="6"/>
        <v>3.6139793486894362E-2</v>
      </c>
    </row>
    <row r="61" spans="1:33" x14ac:dyDescent="0.25">
      <c r="A61" s="13" t="s">
        <v>52</v>
      </c>
      <c r="B61" s="14">
        <v>2285</v>
      </c>
      <c r="C61" s="15">
        <f t="shared" si="5"/>
        <v>8.7407237395761603E-2</v>
      </c>
      <c r="E61" s="38" t="s">
        <v>20</v>
      </c>
      <c r="F61" s="6">
        <v>65</v>
      </c>
      <c r="G61" s="5">
        <f t="shared" si="6"/>
        <v>2.5814138204924543E-2</v>
      </c>
    </row>
    <row r="62" spans="1:33" ht="15.75" thickBot="1" x14ac:dyDescent="0.3">
      <c r="A62" s="39" t="s">
        <v>5</v>
      </c>
      <c r="B62" s="3">
        <f>SUM(B55:B61)</f>
        <v>26142</v>
      </c>
      <c r="C62" s="2"/>
      <c r="E62" s="38" t="s">
        <v>19</v>
      </c>
      <c r="F62" s="6">
        <v>62</v>
      </c>
      <c r="G62" s="5">
        <f t="shared" si="6"/>
        <v>2.4622716441620333E-2</v>
      </c>
    </row>
    <row r="63" spans="1:33" ht="15.75" thickBot="1" x14ac:dyDescent="0.3">
      <c r="E63" s="38" t="s">
        <v>97</v>
      </c>
      <c r="F63" s="6">
        <v>61</v>
      </c>
      <c r="G63" s="5">
        <f t="shared" si="6"/>
        <v>2.4225575853852262E-2</v>
      </c>
    </row>
    <row r="64" spans="1:33" ht="18" thickBot="1" x14ac:dyDescent="0.35">
      <c r="A64" s="156" t="s">
        <v>53</v>
      </c>
      <c r="B64" s="157"/>
      <c r="C64" s="158"/>
      <c r="E64" s="38" t="s">
        <v>28</v>
      </c>
      <c r="F64" s="6">
        <v>35</v>
      </c>
      <c r="G64" s="5">
        <f t="shared" si="6"/>
        <v>1.3899920571882446E-2</v>
      </c>
    </row>
    <row r="65" spans="1:7" x14ac:dyDescent="0.25">
      <c r="A65" s="12" t="s">
        <v>45</v>
      </c>
      <c r="B65" s="4" t="s">
        <v>7</v>
      </c>
      <c r="C65" s="11" t="s">
        <v>2</v>
      </c>
      <c r="E65" s="38" t="s">
        <v>64</v>
      </c>
      <c r="F65" s="6">
        <v>27</v>
      </c>
      <c r="G65" s="5">
        <f t="shared" si="6"/>
        <v>1.0722795869737888E-2</v>
      </c>
    </row>
    <row r="66" spans="1:7" x14ac:dyDescent="0.25">
      <c r="A66" s="38" t="s">
        <v>46</v>
      </c>
      <c r="B66" s="6">
        <v>1231</v>
      </c>
      <c r="C66" s="5">
        <f t="shared" ref="C66:C72" si="7">B66/$B$73</f>
        <v>9.3519714350831881E-2</v>
      </c>
      <c r="E66" s="38" t="s">
        <v>180</v>
      </c>
      <c r="F66" s="6">
        <v>26</v>
      </c>
      <c r="G66" s="5">
        <f t="shared" si="6"/>
        <v>1.0325655281969817E-2</v>
      </c>
    </row>
    <row r="67" spans="1:7" x14ac:dyDescent="0.25">
      <c r="A67" s="38" t="s">
        <v>47</v>
      </c>
      <c r="B67" s="6">
        <v>1523</v>
      </c>
      <c r="C67" s="5">
        <f t="shared" si="7"/>
        <v>0.11570310719440857</v>
      </c>
      <c r="E67" s="13" t="s">
        <v>33</v>
      </c>
      <c r="F67" s="14">
        <v>31</v>
      </c>
      <c r="G67" s="15">
        <f t="shared" si="6"/>
        <v>1.2311358220810167E-2</v>
      </c>
    </row>
    <row r="68" spans="1:7" ht="15.75" thickBot="1" x14ac:dyDescent="0.3">
      <c r="A68" s="38" t="s">
        <v>48</v>
      </c>
      <c r="B68" s="6">
        <v>3650</v>
      </c>
      <c r="C68" s="5">
        <f t="shared" si="7"/>
        <v>0.27729241054470866</v>
      </c>
      <c r="E68" s="39" t="s">
        <v>5</v>
      </c>
      <c r="F68" s="3">
        <f>SUM(F57:F67)</f>
        <v>2518</v>
      </c>
      <c r="G68" s="2"/>
    </row>
    <row r="69" spans="1:7" x14ac:dyDescent="0.25">
      <c r="A69" s="38" t="s">
        <v>49</v>
      </c>
      <c r="B69" s="6">
        <v>3439</v>
      </c>
      <c r="C69" s="5">
        <f t="shared" si="7"/>
        <v>0.26126263009952139</v>
      </c>
    </row>
    <row r="70" spans="1:7" x14ac:dyDescent="0.25">
      <c r="A70" s="38" t="s">
        <v>50</v>
      </c>
      <c r="B70" s="6">
        <v>1532</v>
      </c>
      <c r="C70" s="5">
        <f t="shared" si="7"/>
        <v>0.11638684190534072</v>
      </c>
    </row>
    <row r="71" spans="1:7" x14ac:dyDescent="0.25">
      <c r="A71" s="38" t="s">
        <v>51</v>
      </c>
      <c r="B71" s="6">
        <v>1128</v>
      </c>
      <c r="C71" s="5">
        <f t="shared" si="7"/>
        <v>8.5694750436830516E-2</v>
      </c>
    </row>
    <row r="72" spans="1:7" x14ac:dyDescent="0.25">
      <c r="A72" s="13" t="s">
        <v>52</v>
      </c>
      <c r="B72" s="14">
        <v>660</v>
      </c>
      <c r="C72" s="15">
        <f t="shared" si="7"/>
        <v>5.0140545468358277E-2</v>
      </c>
    </row>
    <row r="73" spans="1:7" ht="15.75" thickBot="1" x14ac:dyDescent="0.3">
      <c r="A73" s="39" t="s">
        <v>5</v>
      </c>
      <c r="B73" s="3">
        <f>SUM(B66:B72)</f>
        <v>13163</v>
      </c>
      <c r="C73" s="2"/>
    </row>
    <row r="75" spans="1:7" ht="15.75" thickBot="1" x14ac:dyDescent="0.3"/>
    <row r="76" spans="1:7" ht="18" thickBot="1" x14ac:dyDescent="0.35">
      <c r="A76" s="160" t="s">
        <v>11</v>
      </c>
      <c r="B76" s="161"/>
      <c r="C76" s="162"/>
    </row>
    <row r="77" spans="1:7" x14ac:dyDescent="0.25">
      <c r="A77" s="12" t="s">
        <v>12</v>
      </c>
      <c r="B77" s="4" t="s">
        <v>1</v>
      </c>
      <c r="C77" s="11" t="s">
        <v>2</v>
      </c>
    </row>
    <row r="78" spans="1:7" x14ac:dyDescent="0.25">
      <c r="A78" s="18" t="s">
        <v>13</v>
      </c>
      <c r="B78" s="6">
        <v>17549</v>
      </c>
      <c r="C78" s="5">
        <f t="shared" ref="C78:C88" si="8">B78/$B$89</f>
        <v>0.67129523372351008</v>
      </c>
    </row>
    <row r="79" spans="1:7" x14ac:dyDescent="0.25">
      <c r="A79" s="18" t="s">
        <v>14</v>
      </c>
      <c r="B79" s="6">
        <v>1942</v>
      </c>
      <c r="C79" s="5">
        <f t="shared" si="8"/>
        <v>7.4286588631321246E-2</v>
      </c>
    </row>
    <row r="80" spans="1:7" x14ac:dyDescent="0.25">
      <c r="A80" s="18" t="s">
        <v>23</v>
      </c>
      <c r="B80" s="6">
        <v>1765</v>
      </c>
      <c r="C80" s="5">
        <f t="shared" si="8"/>
        <v>6.7515874837426368E-2</v>
      </c>
    </row>
    <row r="81" spans="1:3" x14ac:dyDescent="0.25">
      <c r="A81" s="18" t="s">
        <v>20</v>
      </c>
      <c r="B81" s="6">
        <v>892</v>
      </c>
      <c r="C81" s="5">
        <f t="shared" si="8"/>
        <v>3.4121337311605847E-2</v>
      </c>
    </row>
    <row r="82" spans="1:3" ht="31.5" customHeight="1" x14ac:dyDescent="0.25">
      <c r="A82" s="18" t="s">
        <v>17</v>
      </c>
      <c r="B82" s="6">
        <v>822</v>
      </c>
      <c r="C82" s="5">
        <f t="shared" si="8"/>
        <v>3.1443653890291488E-2</v>
      </c>
    </row>
    <row r="83" spans="1:3" x14ac:dyDescent="0.25">
      <c r="A83" s="18" t="s">
        <v>21</v>
      </c>
      <c r="B83" s="6">
        <v>552</v>
      </c>
      <c r="C83" s="5">
        <f t="shared" si="8"/>
        <v>2.1115446408078952E-2</v>
      </c>
    </row>
    <row r="84" spans="1:3" x14ac:dyDescent="0.25">
      <c r="A84" s="18" t="s">
        <v>19</v>
      </c>
      <c r="B84" s="6">
        <v>425</v>
      </c>
      <c r="C84" s="5">
        <f t="shared" si="8"/>
        <v>1.6257363629408616E-2</v>
      </c>
    </row>
    <row r="85" spans="1:3" x14ac:dyDescent="0.25">
      <c r="A85" s="18" t="s">
        <v>28</v>
      </c>
      <c r="B85" s="6">
        <v>315</v>
      </c>
      <c r="C85" s="5">
        <f t="shared" si="8"/>
        <v>1.204957539591462E-2</v>
      </c>
    </row>
    <row r="86" spans="1:3" x14ac:dyDescent="0.25">
      <c r="A86" s="18" t="s">
        <v>181</v>
      </c>
      <c r="B86" s="6">
        <v>296</v>
      </c>
      <c r="C86" s="5">
        <f t="shared" si="8"/>
        <v>1.1322775610129295E-2</v>
      </c>
    </row>
    <row r="87" spans="1:3" x14ac:dyDescent="0.25">
      <c r="A87" s="18" t="s">
        <v>16</v>
      </c>
      <c r="B87" s="6">
        <v>234</v>
      </c>
      <c r="C87" s="5">
        <f t="shared" si="8"/>
        <v>8.9511131512508609E-3</v>
      </c>
    </row>
    <row r="88" spans="1:3" x14ac:dyDescent="0.25">
      <c r="A88" s="19" t="s">
        <v>33</v>
      </c>
      <c r="B88" s="14">
        <v>1350</v>
      </c>
      <c r="C88" s="15">
        <f t="shared" si="8"/>
        <v>5.1641037411062657E-2</v>
      </c>
    </row>
    <row r="89" spans="1:3" ht="15.75" thickBot="1" x14ac:dyDescent="0.3">
      <c r="A89" s="39" t="s">
        <v>5</v>
      </c>
      <c r="B89" s="3">
        <f>SUM(B78:B88)</f>
        <v>26142</v>
      </c>
      <c r="C89" s="2"/>
    </row>
    <row r="90" spans="1:3" ht="15.75" thickBot="1" x14ac:dyDescent="0.3"/>
    <row r="91" spans="1:3" ht="18" thickBot="1" x14ac:dyDescent="0.35">
      <c r="A91" s="156" t="s">
        <v>42</v>
      </c>
      <c r="B91" s="157"/>
      <c r="C91" s="158"/>
    </row>
    <row r="92" spans="1:3" x14ac:dyDescent="0.25">
      <c r="A92" s="12" t="s">
        <v>12</v>
      </c>
      <c r="B92" s="4" t="s">
        <v>1</v>
      </c>
      <c r="C92" s="11" t="s">
        <v>2</v>
      </c>
    </row>
    <row r="93" spans="1:3" x14ac:dyDescent="0.25">
      <c r="A93" s="38" t="s">
        <v>13</v>
      </c>
      <c r="B93" s="6">
        <v>9617</v>
      </c>
      <c r="C93" s="5">
        <f t="shared" ref="C93:C103" si="9">B93/$B$104</f>
        <v>0.73060852389272957</v>
      </c>
    </row>
    <row r="94" spans="1:3" x14ac:dyDescent="0.25">
      <c r="A94" s="38" t="s">
        <v>14</v>
      </c>
      <c r="B94" s="6">
        <v>759</v>
      </c>
      <c r="C94" s="5">
        <f t="shared" si="9"/>
        <v>5.7661627288612016E-2</v>
      </c>
    </row>
    <row r="95" spans="1:3" x14ac:dyDescent="0.25">
      <c r="A95" s="38" t="s">
        <v>23</v>
      </c>
      <c r="B95" s="6">
        <v>744</v>
      </c>
      <c r="C95" s="5">
        <f t="shared" si="9"/>
        <v>5.6522069437058418E-2</v>
      </c>
    </row>
    <row r="96" spans="1:3" x14ac:dyDescent="0.25">
      <c r="A96" s="38" t="s">
        <v>17</v>
      </c>
      <c r="B96" s="6">
        <v>403</v>
      </c>
      <c r="C96" s="5">
        <f t="shared" si="9"/>
        <v>3.0616120945073311E-2</v>
      </c>
    </row>
    <row r="97" spans="1:3" x14ac:dyDescent="0.25">
      <c r="A97" s="38" t="s">
        <v>20</v>
      </c>
      <c r="B97" s="6">
        <v>353</v>
      </c>
      <c r="C97" s="5">
        <f t="shared" si="9"/>
        <v>2.6817594773227989E-2</v>
      </c>
    </row>
    <row r="98" spans="1:3" x14ac:dyDescent="0.25">
      <c r="A98" s="38" t="s">
        <v>21</v>
      </c>
      <c r="B98" s="6">
        <v>309</v>
      </c>
      <c r="C98" s="5">
        <f t="shared" si="9"/>
        <v>2.3474891742004102E-2</v>
      </c>
    </row>
    <row r="99" spans="1:3" x14ac:dyDescent="0.25">
      <c r="A99" s="38" t="s">
        <v>19</v>
      </c>
      <c r="B99" s="6">
        <v>236</v>
      </c>
      <c r="C99" s="5">
        <f t="shared" si="9"/>
        <v>1.7929043531109929E-2</v>
      </c>
    </row>
    <row r="100" spans="1:3" x14ac:dyDescent="0.25">
      <c r="A100" s="38" t="s">
        <v>28</v>
      </c>
      <c r="B100" s="6">
        <v>203</v>
      </c>
      <c r="C100" s="5">
        <f t="shared" si="9"/>
        <v>1.5422016257692015E-2</v>
      </c>
    </row>
    <row r="101" spans="1:3" x14ac:dyDescent="0.25">
      <c r="A101" s="38" t="s">
        <v>94</v>
      </c>
      <c r="B101" s="6">
        <v>95</v>
      </c>
      <c r="C101" s="5">
        <f t="shared" si="9"/>
        <v>7.2171997265061153E-3</v>
      </c>
    </row>
    <row r="102" spans="1:3" x14ac:dyDescent="0.25">
      <c r="A102" s="38" t="s">
        <v>25</v>
      </c>
      <c r="B102" s="6">
        <v>84</v>
      </c>
      <c r="C102" s="5">
        <f t="shared" si="9"/>
        <v>6.3815239687001445E-3</v>
      </c>
    </row>
    <row r="103" spans="1:3" x14ac:dyDescent="0.25">
      <c r="A103" s="13" t="s">
        <v>33</v>
      </c>
      <c r="B103" s="14">
        <v>360</v>
      </c>
      <c r="C103" s="15">
        <f t="shared" si="9"/>
        <v>2.7349388437286334E-2</v>
      </c>
    </row>
    <row r="104" spans="1:3" ht="15.75" thickBot="1" x14ac:dyDescent="0.3">
      <c r="A104" s="39" t="s">
        <v>5</v>
      </c>
      <c r="B104" s="3">
        <f>SUM(B93:B103)</f>
        <v>13163</v>
      </c>
      <c r="C104" s="2"/>
    </row>
    <row r="115" ht="32.25" customHeight="1" x14ac:dyDescent="0.25"/>
    <row r="125" ht="33.75" customHeight="1" x14ac:dyDescent="0.25"/>
    <row r="131" ht="32.25" customHeight="1" x14ac:dyDescent="0.25"/>
    <row r="147" ht="33.75" customHeight="1" x14ac:dyDescent="0.25"/>
    <row r="179" spans="1:1" x14ac:dyDescent="0.25">
      <c r="A179" s="36" t="s">
        <v>109</v>
      </c>
    </row>
  </sheetData>
  <mergeCells count="12">
    <mergeCell ref="A1:F1"/>
    <mergeCell ref="A5:C5"/>
    <mergeCell ref="I5:J5"/>
    <mergeCell ref="A12:C12"/>
    <mergeCell ref="A24:C24"/>
    <mergeCell ref="E5:G5"/>
    <mergeCell ref="E12:G12"/>
    <mergeCell ref="A35:C35"/>
    <mergeCell ref="A47:C47"/>
    <mergeCell ref="A76:C76"/>
    <mergeCell ref="A91:C91"/>
    <mergeCell ref="A64:C6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3"/>
  <sheetViews>
    <sheetView topLeftCell="A46" workbookViewId="0">
      <selection activeCell="E58" sqref="E58:F68"/>
    </sheetView>
  </sheetViews>
  <sheetFormatPr defaultColWidth="8.85546875" defaultRowHeight="15" x14ac:dyDescent="0.25"/>
  <cols>
    <col min="1" max="1" width="26.7109375" style="36" customWidth="1"/>
    <col min="2" max="2" width="10.7109375" style="36" bestFit="1" customWidth="1"/>
    <col min="3" max="3" width="7.85546875" style="36" customWidth="1"/>
    <col min="4" max="4" width="13.140625" style="36" customWidth="1"/>
    <col min="5" max="5" width="33.85546875" style="36" bestFit="1" customWidth="1"/>
    <col min="6" max="6" width="18.42578125" style="36" bestFit="1" customWidth="1"/>
    <col min="7" max="8" width="14.42578125" style="36" customWidth="1"/>
    <col min="9" max="9" width="10.7109375" style="36" bestFit="1" customWidth="1"/>
    <col min="10" max="10" width="12" style="36" bestFit="1" customWidth="1"/>
    <col min="11" max="16384" width="8.85546875" style="36"/>
  </cols>
  <sheetData>
    <row r="1" spans="1:10" ht="21" x14ac:dyDescent="0.35">
      <c r="A1" s="179" t="s">
        <v>190</v>
      </c>
      <c r="B1" s="179"/>
      <c r="C1" s="179"/>
      <c r="D1" s="179"/>
      <c r="E1" s="179"/>
      <c r="F1" s="179"/>
    </row>
    <row r="2" spans="1:10" ht="21" x14ac:dyDescent="0.35">
      <c r="A2" s="44" t="s">
        <v>102</v>
      </c>
      <c r="F2" s="130"/>
    </row>
    <row r="3" spans="1:10" ht="21" x14ac:dyDescent="0.35">
      <c r="A3" s="36" t="s">
        <v>103</v>
      </c>
      <c r="F3" s="130"/>
    </row>
    <row r="4" spans="1:10" ht="15.75" thickBot="1" x14ac:dyDescent="0.3"/>
    <row r="5" spans="1:10" ht="18" thickBot="1" x14ac:dyDescent="0.35">
      <c r="A5" s="160" t="s">
        <v>34</v>
      </c>
      <c r="B5" s="161"/>
      <c r="C5" s="162"/>
      <c r="E5" s="160" t="s">
        <v>96</v>
      </c>
      <c r="F5" s="161"/>
      <c r="G5" s="162"/>
      <c r="I5" s="160" t="s">
        <v>62</v>
      </c>
      <c r="J5" s="162"/>
    </row>
    <row r="6" spans="1:10" x14ac:dyDescent="0.25">
      <c r="A6" s="12" t="s">
        <v>0</v>
      </c>
      <c r="B6" s="4" t="s">
        <v>1</v>
      </c>
      <c r="C6" s="11" t="s">
        <v>2</v>
      </c>
      <c r="E6" s="12" t="s">
        <v>54</v>
      </c>
      <c r="F6" s="4" t="s">
        <v>1</v>
      </c>
      <c r="G6" s="11" t="s">
        <v>2</v>
      </c>
      <c r="I6" s="17" t="s">
        <v>189</v>
      </c>
      <c r="J6" s="35"/>
    </row>
    <row r="7" spans="1:10" x14ac:dyDescent="0.25">
      <c r="A7" s="38" t="s">
        <v>3</v>
      </c>
      <c r="B7" s="6">
        <v>480913</v>
      </c>
      <c r="C7" s="5">
        <f>B7/$B$9</f>
        <v>0.83257389780860147</v>
      </c>
      <c r="E7" s="38" t="s">
        <v>55</v>
      </c>
      <c r="F7" s="6">
        <v>219265</v>
      </c>
      <c r="G7" s="5">
        <f>F7/$F$9</f>
        <v>0.88549343951796911</v>
      </c>
      <c r="I7" s="38"/>
      <c r="J7" s="35"/>
    </row>
    <row r="8" spans="1:10" x14ac:dyDescent="0.25">
      <c r="A8" s="13" t="s">
        <v>4</v>
      </c>
      <c r="B8" s="14">
        <v>96709</v>
      </c>
      <c r="C8" s="15">
        <f>B8/$B$9</f>
        <v>0.16742610219139853</v>
      </c>
      <c r="E8" s="13" t="s">
        <v>58</v>
      </c>
      <c r="F8" s="14">
        <v>28354</v>
      </c>
      <c r="G8" s="15">
        <f>F8/$F$9</f>
        <v>0.11450656048203087</v>
      </c>
      <c r="I8" s="38"/>
      <c r="J8" s="35"/>
    </row>
    <row r="9" spans="1:10" ht="15.75" thickBot="1" x14ac:dyDescent="0.3">
      <c r="A9" s="39" t="s">
        <v>5</v>
      </c>
      <c r="B9" s="3">
        <f>SUM(B7:B8)</f>
        <v>577622</v>
      </c>
      <c r="C9" s="2"/>
      <c r="E9" s="39" t="s">
        <v>5</v>
      </c>
      <c r="F9" s="3">
        <f>SUM(F7:F8)</f>
        <v>247619</v>
      </c>
      <c r="G9" s="2"/>
      <c r="I9" s="38"/>
      <c r="J9" s="35"/>
    </row>
    <row r="10" spans="1:10" x14ac:dyDescent="0.25">
      <c r="A10" s="36" t="s">
        <v>188</v>
      </c>
      <c r="E10" s="36" t="s">
        <v>115</v>
      </c>
      <c r="I10" s="38"/>
      <c r="J10" s="35"/>
    </row>
    <row r="11" spans="1:10" ht="15.75" thickBot="1" x14ac:dyDescent="0.3">
      <c r="I11" s="38"/>
      <c r="J11" s="35"/>
    </row>
    <row r="12" spans="1:10" ht="18" thickBot="1" x14ac:dyDescent="0.35">
      <c r="A12" s="160" t="s">
        <v>35</v>
      </c>
      <c r="B12" s="161"/>
      <c r="C12" s="162"/>
      <c r="E12" s="156" t="s">
        <v>56</v>
      </c>
      <c r="F12" s="157"/>
      <c r="G12" s="158"/>
      <c r="I12" s="38"/>
      <c r="J12" s="35"/>
    </row>
    <row r="13" spans="1:10" x14ac:dyDescent="0.25">
      <c r="A13" s="12" t="s">
        <v>6</v>
      </c>
      <c r="B13" s="4" t="s">
        <v>7</v>
      </c>
      <c r="C13" s="11" t="s">
        <v>2</v>
      </c>
      <c r="E13" s="12" t="s">
        <v>6</v>
      </c>
      <c r="F13" s="4" t="s">
        <v>7</v>
      </c>
      <c r="G13" s="11" t="s">
        <v>2</v>
      </c>
      <c r="I13" s="38"/>
      <c r="J13" s="35"/>
    </row>
    <row r="14" spans="1:10" x14ac:dyDescent="0.25">
      <c r="A14" s="38" t="s">
        <v>36</v>
      </c>
      <c r="B14" s="6">
        <v>116547</v>
      </c>
      <c r="C14" s="5">
        <f t="shared" ref="C14:C20" si="0">B14/$B$21</f>
        <v>0.20177036193219788</v>
      </c>
      <c r="E14" s="38" t="s">
        <v>36</v>
      </c>
      <c r="F14" s="6">
        <v>18823</v>
      </c>
      <c r="G14" s="5">
        <f t="shared" ref="G14:G19" si="1">F14/$F$20</f>
        <v>0.16296264230985671</v>
      </c>
      <c r="I14" s="38"/>
      <c r="J14" s="35"/>
    </row>
    <row r="15" spans="1:10" x14ac:dyDescent="0.25">
      <c r="A15" s="38" t="s">
        <v>37</v>
      </c>
      <c r="B15" s="6">
        <v>90087</v>
      </c>
      <c r="C15" s="5">
        <f t="shared" si="0"/>
        <v>0.15596185740847821</v>
      </c>
      <c r="E15" s="38" t="s">
        <v>37</v>
      </c>
      <c r="F15" s="6">
        <v>19421</v>
      </c>
      <c r="G15" s="5">
        <f t="shared" si="1"/>
        <v>0.1681399073633176</v>
      </c>
      <c r="I15" s="38"/>
      <c r="J15" s="35"/>
    </row>
    <row r="16" spans="1:10" x14ac:dyDescent="0.25">
      <c r="A16" s="38" t="s">
        <v>38</v>
      </c>
      <c r="B16" s="6">
        <v>74105</v>
      </c>
      <c r="C16" s="5">
        <f t="shared" si="0"/>
        <v>0.12829324367839176</v>
      </c>
      <c r="E16" s="38" t="s">
        <v>38</v>
      </c>
      <c r="F16" s="6">
        <v>16384</v>
      </c>
      <c r="G16" s="5">
        <f t="shared" si="1"/>
        <v>0.14184667330418596</v>
      </c>
      <c r="I16" s="38"/>
      <c r="J16" s="35"/>
    </row>
    <row r="17" spans="1:10" x14ac:dyDescent="0.25">
      <c r="A17" s="38" t="s">
        <v>39</v>
      </c>
      <c r="B17" s="6">
        <v>60561</v>
      </c>
      <c r="C17" s="5">
        <f t="shared" si="0"/>
        <v>0.10484538331296246</v>
      </c>
      <c r="E17" s="38" t="s">
        <v>39</v>
      </c>
      <c r="F17" s="6">
        <v>12200</v>
      </c>
      <c r="G17" s="5">
        <f t="shared" si="1"/>
        <v>0.10562313319769707</v>
      </c>
      <c r="I17" s="38"/>
      <c r="J17" s="35"/>
    </row>
    <row r="18" spans="1:10" x14ac:dyDescent="0.25">
      <c r="A18" s="38" t="s">
        <v>40</v>
      </c>
      <c r="B18" s="6">
        <v>49977</v>
      </c>
      <c r="C18" s="5">
        <f t="shared" si="0"/>
        <v>8.6521981503474593E-2</v>
      </c>
      <c r="E18" s="38" t="s">
        <v>40</v>
      </c>
      <c r="F18" s="6">
        <v>10431</v>
      </c>
      <c r="G18" s="5">
        <f t="shared" si="1"/>
        <v>9.0307778884030993E-2</v>
      </c>
      <c r="I18" s="38"/>
      <c r="J18" s="35"/>
    </row>
    <row r="19" spans="1:10" x14ac:dyDescent="0.25">
      <c r="A19" s="38" t="s">
        <v>8</v>
      </c>
      <c r="B19" s="6">
        <v>149577</v>
      </c>
      <c r="C19" s="5">
        <f t="shared" si="0"/>
        <v>0.25895308696690916</v>
      </c>
      <c r="E19" s="13" t="s">
        <v>8</v>
      </c>
      <c r="F19" s="14">
        <v>38246</v>
      </c>
      <c r="G19" s="15">
        <f t="shared" si="1"/>
        <v>0.33111986494091167</v>
      </c>
      <c r="I19" s="38"/>
      <c r="J19" s="35"/>
    </row>
    <row r="20" spans="1:10" ht="15.75" thickBot="1" x14ac:dyDescent="0.3">
      <c r="A20" s="13" t="s">
        <v>9</v>
      </c>
      <c r="B20" s="14">
        <v>36768</v>
      </c>
      <c r="C20" s="15">
        <f t="shared" si="0"/>
        <v>6.3654085197585961E-2</v>
      </c>
      <c r="E20" s="39" t="s">
        <v>5</v>
      </c>
      <c r="F20" s="3">
        <f>SUM(F14:F19)</f>
        <v>115505</v>
      </c>
      <c r="G20" s="2"/>
      <c r="I20" s="38"/>
      <c r="J20" s="35"/>
    </row>
    <row r="21" spans="1:10" ht="15.75" thickBot="1" x14ac:dyDescent="0.3">
      <c r="A21" s="39" t="s">
        <v>5</v>
      </c>
      <c r="B21" s="3">
        <f>SUM(B14:B20)</f>
        <v>577622</v>
      </c>
      <c r="C21" s="2"/>
      <c r="E21" s="49" t="s">
        <v>107</v>
      </c>
      <c r="F21" s="138"/>
      <c r="G21" s="138"/>
      <c r="I21" s="38"/>
      <c r="J21" s="35"/>
    </row>
    <row r="22" spans="1:10" ht="15.75" thickBot="1" x14ac:dyDescent="0.3">
      <c r="A22" s="36" t="s">
        <v>188</v>
      </c>
      <c r="I22" s="38"/>
      <c r="J22" s="35"/>
    </row>
    <row r="23" spans="1:10" ht="18" thickBot="1" x14ac:dyDescent="0.35">
      <c r="E23" s="156" t="s">
        <v>57</v>
      </c>
      <c r="F23" s="157"/>
      <c r="G23" s="158"/>
      <c r="I23" s="38"/>
      <c r="J23" s="35"/>
    </row>
    <row r="24" spans="1:10" ht="18" thickBot="1" x14ac:dyDescent="0.35">
      <c r="A24" s="160" t="s">
        <v>10</v>
      </c>
      <c r="B24" s="161"/>
      <c r="C24" s="162"/>
      <c r="E24" s="12" t="s">
        <v>6</v>
      </c>
      <c r="F24" s="4" t="s">
        <v>7</v>
      </c>
      <c r="G24" s="11" t="s">
        <v>2</v>
      </c>
      <c r="I24" s="38"/>
      <c r="J24" s="35"/>
    </row>
    <row r="25" spans="1:10" x14ac:dyDescent="0.25">
      <c r="A25" s="12" t="s">
        <v>6</v>
      </c>
      <c r="B25" s="4" t="s">
        <v>7</v>
      </c>
      <c r="C25" s="11" t="s">
        <v>2</v>
      </c>
      <c r="E25" s="38" t="s">
        <v>36</v>
      </c>
      <c r="F25" s="6">
        <v>4570</v>
      </c>
      <c r="G25" s="5">
        <f t="shared" ref="G25:G30" si="2">F25/$F$31</f>
        <v>0.30292986875248573</v>
      </c>
      <c r="I25" s="38"/>
      <c r="J25" s="35"/>
    </row>
    <row r="26" spans="1:10" x14ac:dyDescent="0.25">
      <c r="A26" s="38" t="s">
        <v>36</v>
      </c>
      <c r="B26" s="6">
        <v>27513</v>
      </c>
      <c r="C26" s="5">
        <f t="shared" ref="C26:C32" si="3">B26/$B$33</f>
        <v>0.28449265321738409</v>
      </c>
      <c r="E26" s="38" t="s">
        <v>37</v>
      </c>
      <c r="F26" s="6">
        <v>4963</v>
      </c>
      <c r="G26" s="5">
        <f t="shared" si="2"/>
        <v>0.32898051173273235</v>
      </c>
      <c r="I26" s="38"/>
      <c r="J26" s="35"/>
    </row>
    <row r="27" spans="1:10" x14ac:dyDescent="0.25">
      <c r="A27" s="38" t="s">
        <v>37</v>
      </c>
      <c r="B27" s="6">
        <v>24249</v>
      </c>
      <c r="C27" s="5">
        <f t="shared" si="3"/>
        <v>0.2507419164710627</v>
      </c>
      <c r="E27" s="38" t="s">
        <v>38</v>
      </c>
      <c r="F27" s="6">
        <v>2312</v>
      </c>
      <c r="G27" s="5">
        <f t="shared" si="2"/>
        <v>0.15325467320694683</v>
      </c>
      <c r="I27" s="38"/>
      <c r="J27" s="35"/>
    </row>
    <row r="28" spans="1:10" x14ac:dyDescent="0.25">
      <c r="A28" s="38" t="s">
        <v>38</v>
      </c>
      <c r="B28" s="6">
        <v>17561</v>
      </c>
      <c r="C28" s="5">
        <f t="shared" si="3"/>
        <v>0.18158599509869816</v>
      </c>
      <c r="E28" s="38" t="s">
        <v>39</v>
      </c>
      <c r="F28" s="6">
        <v>1168</v>
      </c>
      <c r="G28" s="5">
        <f t="shared" si="2"/>
        <v>7.7422776083786296E-2</v>
      </c>
      <c r="I28" s="38"/>
      <c r="J28" s="35"/>
    </row>
    <row r="29" spans="1:10" x14ac:dyDescent="0.25">
      <c r="A29" s="38" t="s">
        <v>39</v>
      </c>
      <c r="B29" s="6">
        <v>9209</v>
      </c>
      <c r="C29" s="5">
        <f t="shared" si="3"/>
        <v>9.522381577722859E-2</v>
      </c>
      <c r="E29" s="38" t="s">
        <v>40</v>
      </c>
      <c r="F29" s="6">
        <v>1031</v>
      </c>
      <c r="G29" s="5">
        <f t="shared" si="2"/>
        <v>6.8341508683547658E-2</v>
      </c>
      <c r="I29" s="38"/>
      <c r="J29" s="35"/>
    </row>
    <row r="30" spans="1:10" x14ac:dyDescent="0.25">
      <c r="A30" s="38" t="s">
        <v>40</v>
      </c>
      <c r="B30" s="6">
        <v>6077</v>
      </c>
      <c r="C30" s="5">
        <f t="shared" si="3"/>
        <v>6.2837998531677514E-2</v>
      </c>
      <c r="E30" s="13" t="s">
        <v>8</v>
      </c>
      <c r="F30" s="14">
        <v>1042</v>
      </c>
      <c r="G30" s="15">
        <f t="shared" si="2"/>
        <v>6.9070661540501122E-2</v>
      </c>
      <c r="I30" s="38"/>
      <c r="J30" s="35"/>
    </row>
    <row r="31" spans="1:10" ht="15.75" thickBot="1" x14ac:dyDescent="0.3">
      <c r="A31" s="38" t="s">
        <v>8</v>
      </c>
      <c r="B31" s="6">
        <v>9434</v>
      </c>
      <c r="C31" s="5">
        <f t="shared" si="3"/>
        <v>9.7550383108087155E-2</v>
      </c>
      <c r="E31" s="39" t="s">
        <v>5</v>
      </c>
      <c r="F31" s="3">
        <f>SUM(F25:F30)</f>
        <v>15086</v>
      </c>
      <c r="G31" s="2"/>
      <c r="I31" s="39"/>
      <c r="J31" s="2"/>
    </row>
    <row r="32" spans="1:10" ht="15.75" thickBot="1" x14ac:dyDescent="0.3">
      <c r="A32" s="13" t="s">
        <v>9</v>
      </c>
      <c r="B32" s="14">
        <v>2666</v>
      </c>
      <c r="C32" s="15">
        <f t="shared" si="3"/>
        <v>2.7567237795861812E-2</v>
      </c>
    </row>
    <row r="33" spans="1:8" ht="18" thickBot="1" x14ac:dyDescent="0.35">
      <c r="A33" s="39" t="s">
        <v>5</v>
      </c>
      <c r="B33" s="3">
        <f>SUM(B26:B32)</f>
        <v>96709</v>
      </c>
      <c r="C33" s="2"/>
      <c r="E33" s="156" t="s">
        <v>59</v>
      </c>
      <c r="F33" s="157"/>
      <c r="G33" s="158"/>
      <c r="H33" s="66"/>
    </row>
    <row r="34" spans="1:8" ht="15.75" thickBot="1" x14ac:dyDescent="0.3">
      <c r="E34" s="12" t="s">
        <v>6</v>
      </c>
      <c r="F34" s="4" t="s">
        <v>7</v>
      </c>
      <c r="G34" s="11" t="s">
        <v>2</v>
      </c>
      <c r="H34" s="67"/>
    </row>
    <row r="35" spans="1:8" ht="33" customHeight="1" thickBot="1" x14ac:dyDescent="0.35">
      <c r="A35" s="187" t="s">
        <v>119</v>
      </c>
      <c r="B35" s="188"/>
      <c r="C35" s="189"/>
      <c r="E35" s="38" t="s">
        <v>36</v>
      </c>
      <c r="F35" s="6">
        <f>F25</f>
        <v>4570</v>
      </c>
      <c r="G35" s="5">
        <f>F35/$F$37</f>
        <v>0.47938739116752332</v>
      </c>
      <c r="H35" s="65"/>
    </row>
    <row r="36" spans="1:8" x14ac:dyDescent="0.25">
      <c r="A36" s="12" t="s">
        <v>0</v>
      </c>
      <c r="B36" s="4" t="s">
        <v>1</v>
      </c>
      <c r="C36" s="11" t="s">
        <v>2</v>
      </c>
      <c r="E36" s="13" t="s">
        <v>37</v>
      </c>
      <c r="F36" s="14">
        <f>F26</f>
        <v>4963</v>
      </c>
      <c r="G36" s="15">
        <f>F36/$F$37</f>
        <v>0.52061260883247662</v>
      </c>
      <c r="H36" s="65"/>
    </row>
    <row r="37" spans="1:8" ht="15.75" thickBot="1" x14ac:dyDescent="0.3">
      <c r="A37" s="38" t="s">
        <v>3</v>
      </c>
      <c r="B37" s="6">
        <v>89034</v>
      </c>
      <c r="C37" s="5">
        <v>0.76400000000000001</v>
      </c>
      <c r="E37" s="39" t="s">
        <v>5</v>
      </c>
      <c r="F37" s="3">
        <f>SUM(F35:F36)</f>
        <v>9533</v>
      </c>
      <c r="G37" s="2"/>
      <c r="H37" s="64"/>
    </row>
    <row r="38" spans="1:8" x14ac:dyDescent="0.25">
      <c r="A38" s="13" t="s">
        <v>4</v>
      </c>
      <c r="B38" s="14">
        <v>27513</v>
      </c>
      <c r="C38" s="15">
        <v>0.23599999999999999</v>
      </c>
      <c r="E38" s="36" t="s">
        <v>120</v>
      </c>
    </row>
    <row r="39" spans="1:8" ht="15.75" thickBot="1" x14ac:dyDescent="0.3">
      <c r="A39" s="39" t="s">
        <v>5</v>
      </c>
      <c r="B39" s="3">
        <v>116547</v>
      </c>
      <c r="C39" s="42"/>
    </row>
    <row r="40" spans="1:8" ht="18" thickBot="1" x14ac:dyDescent="0.35">
      <c r="E40" s="156" t="s">
        <v>60</v>
      </c>
      <c r="F40" s="157"/>
      <c r="G40" s="158"/>
      <c r="H40" s="131"/>
    </row>
    <row r="41" spans="1:8" ht="18" thickBot="1" x14ac:dyDescent="0.35">
      <c r="A41" s="160" t="s">
        <v>117</v>
      </c>
      <c r="B41" s="161"/>
      <c r="C41" s="162"/>
      <c r="E41" s="12" t="s">
        <v>12</v>
      </c>
      <c r="F41" s="4" t="s">
        <v>1</v>
      </c>
      <c r="G41" s="11" t="s">
        <v>2</v>
      </c>
      <c r="H41" s="67"/>
    </row>
    <row r="42" spans="1:8" x14ac:dyDescent="0.25">
      <c r="A42" s="12" t="s">
        <v>0</v>
      </c>
      <c r="B42" s="4" t="s">
        <v>1</v>
      </c>
      <c r="C42" s="11" t="s">
        <v>2</v>
      </c>
      <c r="E42" s="38" t="s">
        <v>13</v>
      </c>
      <c r="F42" s="6">
        <v>6840</v>
      </c>
      <c r="G42" s="5">
        <f t="shared" ref="G42:G52" si="4">F42/$F$53</f>
        <v>0.45340050377833752</v>
      </c>
      <c r="H42" s="65"/>
    </row>
    <row r="43" spans="1:8" x14ac:dyDescent="0.25">
      <c r="A43" s="38" t="s">
        <v>3</v>
      </c>
      <c r="B43" s="6">
        <v>65838</v>
      </c>
      <c r="C43" s="5">
        <v>0.730827</v>
      </c>
      <c r="E43" s="38" t="s">
        <v>15</v>
      </c>
      <c r="F43" s="6">
        <v>1822</v>
      </c>
      <c r="G43" s="5">
        <f t="shared" si="4"/>
        <v>0.12077422776083786</v>
      </c>
      <c r="H43" s="65"/>
    </row>
    <row r="44" spans="1:8" x14ac:dyDescent="0.25">
      <c r="A44" s="13" t="s">
        <v>4</v>
      </c>
      <c r="B44" s="14">
        <v>24249</v>
      </c>
      <c r="C44" s="15">
        <v>0.26910000000000001</v>
      </c>
      <c r="E44" s="38" t="s">
        <v>16</v>
      </c>
      <c r="F44" s="6">
        <v>1118</v>
      </c>
      <c r="G44" s="5">
        <f t="shared" si="4"/>
        <v>7.4108444915815988E-2</v>
      </c>
      <c r="H44" s="43"/>
    </row>
    <row r="45" spans="1:8" ht="15.75" thickBot="1" x14ac:dyDescent="0.3">
      <c r="A45" s="39" t="s">
        <v>5</v>
      </c>
      <c r="B45" s="3">
        <f>65838+24249</f>
        <v>90087</v>
      </c>
      <c r="C45" s="2"/>
      <c r="E45" s="38" t="s">
        <v>17</v>
      </c>
      <c r="F45" s="6">
        <v>1079</v>
      </c>
      <c r="G45" s="5">
        <f t="shared" si="4"/>
        <v>7.1523266604799157E-2</v>
      </c>
    </row>
    <row r="46" spans="1:8" ht="15.75" thickBot="1" x14ac:dyDescent="0.3">
      <c r="E46" s="38" t="s">
        <v>18</v>
      </c>
      <c r="F46" s="6">
        <v>692</v>
      </c>
      <c r="G46" s="5">
        <f t="shared" si="4"/>
        <v>4.5870343364709E-2</v>
      </c>
    </row>
    <row r="47" spans="1:8" ht="18" thickBot="1" x14ac:dyDescent="0.35">
      <c r="A47" s="156" t="s">
        <v>41</v>
      </c>
      <c r="B47" s="157"/>
      <c r="C47" s="158"/>
      <c r="E47" s="38" t="s">
        <v>14</v>
      </c>
      <c r="F47" s="6">
        <v>690</v>
      </c>
      <c r="G47" s="5">
        <f t="shared" si="4"/>
        <v>4.5737770117990191E-2</v>
      </c>
    </row>
    <row r="48" spans="1:8" x14ac:dyDescent="0.25">
      <c r="A48" s="12" t="s">
        <v>6</v>
      </c>
      <c r="B48" s="4" t="s">
        <v>7</v>
      </c>
      <c r="C48" s="11" t="s">
        <v>2</v>
      </c>
      <c r="E48" s="38" t="s">
        <v>22</v>
      </c>
      <c r="F48" s="6">
        <v>659</v>
      </c>
      <c r="G48" s="5">
        <f t="shared" si="4"/>
        <v>4.3682884793848603E-2</v>
      </c>
    </row>
    <row r="49" spans="1:30" x14ac:dyDescent="0.25">
      <c r="A49" s="38" t="s">
        <v>36</v>
      </c>
      <c r="B49" s="6">
        <f>B26</f>
        <v>27513</v>
      </c>
      <c r="C49" s="5">
        <f>B49/$B$51</f>
        <v>0.53152892082995251</v>
      </c>
      <c r="E49" s="38" t="s">
        <v>19</v>
      </c>
      <c r="F49" s="6">
        <v>351</v>
      </c>
      <c r="G49" s="5">
        <f t="shared" si="4"/>
        <v>2.3266604799151533E-2</v>
      </c>
    </row>
    <row r="50" spans="1:30" x14ac:dyDescent="0.25">
      <c r="A50" s="13" t="s">
        <v>37</v>
      </c>
      <c r="B50" s="14">
        <f>B27</f>
        <v>24249</v>
      </c>
      <c r="C50" s="15">
        <f>B50/$B$51</f>
        <v>0.46847107917004754</v>
      </c>
      <c r="E50" s="38" t="s">
        <v>20</v>
      </c>
      <c r="F50" s="6">
        <v>224</v>
      </c>
      <c r="G50" s="5">
        <f t="shared" si="4"/>
        <v>1.4848203632506961E-2</v>
      </c>
    </row>
    <row r="51" spans="1:30" ht="15.75" thickBot="1" x14ac:dyDescent="0.3">
      <c r="A51" s="39" t="s">
        <v>5</v>
      </c>
      <c r="B51" s="3">
        <f>SUM(B49:B50)</f>
        <v>51762</v>
      </c>
      <c r="C51" s="2"/>
      <c r="E51" s="38" t="s">
        <v>24</v>
      </c>
      <c r="F51" s="6">
        <v>177</v>
      </c>
      <c r="G51" s="5">
        <f t="shared" si="4"/>
        <v>1.1732732334614875E-2</v>
      </c>
    </row>
    <row r="52" spans="1:30" ht="15.75" thickBot="1" x14ac:dyDescent="0.3">
      <c r="E52" s="13" t="s">
        <v>33</v>
      </c>
      <c r="F52" s="14">
        <v>1434</v>
      </c>
      <c r="G52" s="15">
        <f t="shared" si="4"/>
        <v>9.5055017897388308E-2</v>
      </c>
    </row>
    <row r="53" spans="1:30" ht="18" thickBot="1" x14ac:dyDescent="0.35">
      <c r="A53" s="127" t="s">
        <v>44</v>
      </c>
      <c r="B53" s="128"/>
      <c r="C53" s="129"/>
      <c r="E53" s="39" t="s">
        <v>5</v>
      </c>
      <c r="F53" s="3">
        <f>SUM(F42:F52)</f>
        <v>15086</v>
      </c>
      <c r="G53" s="2"/>
    </row>
    <row r="54" spans="1:30" s="37" customFormat="1" x14ac:dyDescent="0.25">
      <c r="A54" s="12" t="s">
        <v>45</v>
      </c>
      <c r="B54" s="4" t="s">
        <v>7</v>
      </c>
      <c r="C54" s="11" t="s">
        <v>2</v>
      </c>
      <c r="D54" s="36"/>
      <c r="E54" s="50" t="s">
        <v>108</v>
      </c>
      <c r="F54" s="46"/>
      <c r="G54" s="47"/>
      <c r="J54" s="36"/>
      <c r="K54" s="36"/>
      <c r="L54" s="36"/>
      <c r="M54" s="36"/>
      <c r="N54" s="36"/>
      <c r="O54" s="36"/>
      <c r="P54" s="36"/>
      <c r="Q54" s="36"/>
      <c r="R54" s="36"/>
      <c r="S54" s="36"/>
      <c r="T54" s="36"/>
      <c r="U54" s="36"/>
      <c r="V54" s="36"/>
      <c r="W54" s="36"/>
      <c r="X54" s="36"/>
      <c r="Y54" s="36"/>
      <c r="Z54" s="36"/>
      <c r="AA54" s="36"/>
      <c r="AB54" s="36"/>
      <c r="AC54" s="36"/>
      <c r="AD54" s="36"/>
    </row>
    <row r="55" spans="1:30" ht="15.75" thickBot="1" x14ac:dyDescent="0.3">
      <c r="A55" s="38" t="s">
        <v>46</v>
      </c>
      <c r="B55" s="6">
        <v>7293</v>
      </c>
      <c r="C55" s="5">
        <f t="shared" ref="C55:C61" si="5">B55/$B$62</f>
        <v>7.5411802417561971E-2</v>
      </c>
      <c r="D55" s="37"/>
    </row>
    <row r="56" spans="1:30" ht="33" customHeight="1" thickBot="1" x14ac:dyDescent="0.35">
      <c r="A56" s="38" t="s">
        <v>47</v>
      </c>
      <c r="B56" s="6">
        <v>9536</v>
      </c>
      <c r="C56" s="5">
        <f t="shared" si="5"/>
        <v>9.8605093631409693E-2</v>
      </c>
      <c r="E56" s="156" t="s">
        <v>61</v>
      </c>
      <c r="F56" s="157"/>
      <c r="G56" s="158"/>
    </row>
    <row r="57" spans="1:30" x14ac:dyDescent="0.25">
      <c r="A57" s="38" t="s">
        <v>48</v>
      </c>
      <c r="B57" s="6">
        <v>16251</v>
      </c>
      <c r="C57" s="5">
        <f t="shared" si="5"/>
        <v>0.16804020308347722</v>
      </c>
      <c r="E57" s="12" t="s">
        <v>12</v>
      </c>
      <c r="F57" s="4" t="s">
        <v>1</v>
      </c>
      <c r="G57" s="11" t="s">
        <v>2</v>
      </c>
    </row>
    <row r="58" spans="1:30" x14ac:dyDescent="0.25">
      <c r="A58" s="38" t="s">
        <v>49</v>
      </c>
      <c r="B58" s="6">
        <v>16795</v>
      </c>
      <c r="C58" s="5">
        <f t="shared" si="5"/>
        <v>0.17366532587453082</v>
      </c>
      <c r="E58" s="38" t="s">
        <v>13</v>
      </c>
      <c r="F58" s="6">
        <v>4478</v>
      </c>
      <c r="G58" s="5">
        <f t="shared" ref="G58:G68" si="6">F58/$F$69</f>
        <v>0.46973670408056228</v>
      </c>
    </row>
    <row r="59" spans="1:30" x14ac:dyDescent="0.25">
      <c r="A59" s="38" t="s">
        <v>50</v>
      </c>
      <c r="B59" s="6">
        <v>17308</v>
      </c>
      <c r="C59" s="5">
        <f t="shared" si="5"/>
        <v>0.17896989938888833</v>
      </c>
      <c r="E59" s="38" t="s">
        <v>15</v>
      </c>
      <c r="F59" s="6">
        <v>1377</v>
      </c>
      <c r="G59" s="5">
        <f t="shared" si="6"/>
        <v>0.14444560998636316</v>
      </c>
    </row>
    <row r="60" spans="1:30" x14ac:dyDescent="0.25">
      <c r="A60" s="38" t="s">
        <v>51</v>
      </c>
      <c r="B60" s="6">
        <v>12885</v>
      </c>
      <c r="C60" s="5">
        <f t="shared" si="5"/>
        <v>0.13323475581383326</v>
      </c>
      <c r="E60" s="38" t="s">
        <v>16</v>
      </c>
      <c r="F60" s="6">
        <v>737</v>
      </c>
      <c r="G60" s="5">
        <f t="shared" si="6"/>
        <v>7.7310395468373025E-2</v>
      </c>
    </row>
    <row r="61" spans="1:30" x14ac:dyDescent="0.25">
      <c r="A61" s="13" t="s">
        <v>52</v>
      </c>
      <c r="B61" s="14">
        <v>16641</v>
      </c>
      <c r="C61" s="15">
        <f t="shared" si="5"/>
        <v>0.17207291979029873</v>
      </c>
      <c r="E61" s="38" t="s">
        <v>17</v>
      </c>
      <c r="F61" s="6">
        <v>707</v>
      </c>
      <c r="G61" s="5">
        <f t="shared" si="6"/>
        <v>7.4163432287842238E-2</v>
      </c>
    </row>
    <row r="62" spans="1:30" ht="15.75" thickBot="1" x14ac:dyDescent="0.3">
      <c r="A62" s="39" t="s">
        <v>5</v>
      </c>
      <c r="B62" s="3">
        <f>SUM(B55:B61)</f>
        <v>96709</v>
      </c>
      <c r="C62" s="2"/>
      <c r="E62" s="38" t="s">
        <v>22</v>
      </c>
      <c r="F62" s="6">
        <v>436</v>
      </c>
      <c r="G62" s="5">
        <f t="shared" si="6"/>
        <v>4.5735864890380784E-2</v>
      </c>
    </row>
    <row r="63" spans="1:30" ht="15.75" thickBot="1" x14ac:dyDescent="0.3">
      <c r="E63" s="38" t="s">
        <v>18</v>
      </c>
      <c r="F63" s="6">
        <v>404</v>
      </c>
      <c r="G63" s="5">
        <f t="shared" si="6"/>
        <v>4.2379104164481277E-2</v>
      </c>
    </row>
    <row r="64" spans="1:30" ht="18" thickBot="1" x14ac:dyDescent="0.35">
      <c r="A64" s="156" t="s">
        <v>53</v>
      </c>
      <c r="B64" s="157"/>
      <c r="C64" s="158"/>
      <c r="E64" s="38" t="s">
        <v>14</v>
      </c>
      <c r="F64" s="6">
        <v>346</v>
      </c>
      <c r="G64" s="5">
        <f t="shared" si="6"/>
        <v>3.6294975348788422E-2</v>
      </c>
    </row>
    <row r="65" spans="1:7" x14ac:dyDescent="0.25">
      <c r="A65" s="12" t="s">
        <v>45</v>
      </c>
      <c r="B65" s="4" t="s">
        <v>7</v>
      </c>
      <c r="C65" s="11" t="s">
        <v>2</v>
      </c>
      <c r="E65" s="38" t="s">
        <v>23</v>
      </c>
      <c r="F65" s="6">
        <v>105</v>
      </c>
      <c r="G65" s="5">
        <f t="shared" si="6"/>
        <v>1.1014371131857758E-2</v>
      </c>
    </row>
    <row r="66" spans="1:7" x14ac:dyDescent="0.25">
      <c r="A66" s="38" t="s">
        <v>46</v>
      </c>
      <c r="B66" s="6">
        <v>4899</v>
      </c>
      <c r="C66" s="5">
        <f t="shared" ref="C66:C72" si="7">B66/$B$73</f>
        <v>9.464472006491248E-2</v>
      </c>
      <c r="E66" s="38" t="s">
        <v>31</v>
      </c>
      <c r="F66" s="6">
        <v>103</v>
      </c>
      <c r="G66" s="5">
        <f t="shared" si="6"/>
        <v>1.0804573586489037E-2</v>
      </c>
    </row>
    <row r="67" spans="1:7" x14ac:dyDescent="0.25">
      <c r="A67" s="38" t="s">
        <v>47</v>
      </c>
      <c r="B67" s="6">
        <v>5096</v>
      </c>
      <c r="C67" s="5">
        <f t="shared" si="7"/>
        <v>9.8450600826861398E-2</v>
      </c>
      <c r="E67" s="38" t="s">
        <v>19</v>
      </c>
      <c r="F67" s="6">
        <v>97</v>
      </c>
      <c r="G67" s="5">
        <f t="shared" si="6"/>
        <v>1.0175180950382881E-2</v>
      </c>
    </row>
    <row r="68" spans="1:7" x14ac:dyDescent="0.25">
      <c r="A68" s="38" t="s">
        <v>48</v>
      </c>
      <c r="B68" s="6">
        <v>7692</v>
      </c>
      <c r="C68" s="5">
        <f t="shared" si="7"/>
        <v>0.14860322244117305</v>
      </c>
      <c r="E68" s="13" t="s">
        <v>33</v>
      </c>
      <c r="F68" s="14">
        <v>743</v>
      </c>
      <c r="G68" s="15">
        <f t="shared" si="6"/>
        <v>7.7939788104479171E-2</v>
      </c>
    </row>
    <row r="69" spans="1:7" ht="15.75" thickBot="1" x14ac:dyDescent="0.3">
      <c r="A69" s="38" t="s">
        <v>49</v>
      </c>
      <c r="B69" s="6">
        <v>8846</v>
      </c>
      <c r="C69" s="5">
        <f t="shared" si="7"/>
        <v>0.17089756964568603</v>
      </c>
      <c r="E69" s="39" t="s">
        <v>5</v>
      </c>
      <c r="F69" s="3">
        <f>SUM(F58:F68)</f>
        <v>9533</v>
      </c>
      <c r="G69" s="2"/>
    </row>
    <row r="70" spans="1:7" x14ac:dyDescent="0.25">
      <c r="A70" s="38" t="s">
        <v>50</v>
      </c>
      <c r="B70" s="6">
        <v>7901</v>
      </c>
      <c r="C70" s="5">
        <f t="shared" si="7"/>
        <v>0.15264093350334221</v>
      </c>
    </row>
    <row r="71" spans="1:7" x14ac:dyDescent="0.25">
      <c r="A71" s="38" t="s">
        <v>51</v>
      </c>
      <c r="B71" s="6">
        <v>6106</v>
      </c>
      <c r="C71" s="5">
        <f t="shared" si="7"/>
        <v>0.1179629844287315</v>
      </c>
    </row>
    <row r="72" spans="1:7" x14ac:dyDescent="0.25">
      <c r="A72" s="13" t="s">
        <v>52</v>
      </c>
      <c r="B72" s="14">
        <v>11222</v>
      </c>
      <c r="C72" s="15">
        <f t="shared" si="7"/>
        <v>0.2167999690892933</v>
      </c>
    </row>
    <row r="73" spans="1:7" ht="15.75" thickBot="1" x14ac:dyDescent="0.3">
      <c r="A73" s="39" t="s">
        <v>5</v>
      </c>
      <c r="B73" s="3">
        <f>SUM(B66:B72)</f>
        <v>51762</v>
      </c>
      <c r="C73" s="2"/>
    </row>
    <row r="75" spans="1:7" ht="15.75" thickBot="1" x14ac:dyDescent="0.3"/>
    <row r="76" spans="1:7" ht="18" thickBot="1" x14ac:dyDescent="0.35">
      <c r="A76" s="160" t="s">
        <v>11</v>
      </c>
      <c r="B76" s="161"/>
      <c r="C76" s="162"/>
    </row>
    <row r="77" spans="1:7" x14ac:dyDescent="0.25">
      <c r="A77" s="12" t="s">
        <v>12</v>
      </c>
      <c r="B77" s="4" t="s">
        <v>1</v>
      </c>
      <c r="C77" s="11" t="s">
        <v>2</v>
      </c>
    </row>
    <row r="78" spans="1:7" x14ac:dyDescent="0.25">
      <c r="A78" s="18" t="s">
        <v>13</v>
      </c>
      <c r="B78" s="6">
        <v>42220</v>
      </c>
      <c r="C78" s="5">
        <f t="shared" ref="C78:C88" si="8">B78/$B$89</f>
        <v>0.43656743426154754</v>
      </c>
    </row>
    <row r="79" spans="1:7" x14ac:dyDescent="0.25">
      <c r="A79" s="18" t="s">
        <v>15</v>
      </c>
      <c r="B79" s="6">
        <v>8856</v>
      </c>
      <c r="C79" s="5">
        <f t="shared" si="8"/>
        <v>9.1573690142592729E-2</v>
      </c>
    </row>
    <row r="80" spans="1:7" x14ac:dyDescent="0.25">
      <c r="A80" s="18" t="s">
        <v>16</v>
      </c>
      <c r="B80" s="6">
        <v>8601</v>
      </c>
      <c r="C80" s="5">
        <f t="shared" si="8"/>
        <v>8.8936913834286369E-2</v>
      </c>
    </row>
    <row r="81" spans="1:3" x14ac:dyDescent="0.25">
      <c r="A81" s="18" t="s">
        <v>17</v>
      </c>
      <c r="B81" s="6">
        <v>7379</v>
      </c>
      <c r="C81" s="5">
        <f t="shared" si="8"/>
        <v>7.6301068152912349E-2</v>
      </c>
    </row>
    <row r="82" spans="1:3" ht="33.75" customHeight="1" x14ac:dyDescent="0.25">
      <c r="A82" s="18" t="s">
        <v>14</v>
      </c>
      <c r="B82" s="6">
        <v>6349</v>
      </c>
      <c r="C82" s="5">
        <f t="shared" si="8"/>
        <v>6.5650559927204297E-2</v>
      </c>
    </row>
    <row r="83" spans="1:3" x14ac:dyDescent="0.25">
      <c r="A83" s="18" t="s">
        <v>18</v>
      </c>
      <c r="B83" s="6">
        <v>3530</v>
      </c>
      <c r="C83" s="5">
        <f t="shared" si="8"/>
        <v>3.6501256346358667E-2</v>
      </c>
    </row>
    <row r="84" spans="1:3" x14ac:dyDescent="0.25">
      <c r="A84" s="18" t="s">
        <v>22</v>
      </c>
      <c r="B84" s="6">
        <v>3125</v>
      </c>
      <c r="C84" s="5">
        <f t="shared" si="8"/>
        <v>3.2313435150813266E-2</v>
      </c>
    </row>
    <row r="85" spans="1:3" x14ac:dyDescent="0.25">
      <c r="A85" s="18" t="s">
        <v>19</v>
      </c>
      <c r="B85" s="6">
        <v>2793</v>
      </c>
      <c r="C85" s="5">
        <f t="shared" si="8"/>
        <v>2.8880455800390864E-2</v>
      </c>
    </row>
    <row r="86" spans="1:3" x14ac:dyDescent="0.25">
      <c r="A86" s="18" t="s">
        <v>23</v>
      </c>
      <c r="B86" s="6">
        <v>1421</v>
      </c>
      <c r="C86" s="5">
        <f t="shared" si="8"/>
        <v>1.4693565231777807E-2</v>
      </c>
    </row>
    <row r="87" spans="1:3" x14ac:dyDescent="0.25">
      <c r="A87" s="18" t="s">
        <v>20</v>
      </c>
      <c r="B87" s="6">
        <v>1369</v>
      </c>
      <c r="C87" s="5">
        <f t="shared" si="8"/>
        <v>1.4155869670868276E-2</v>
      </c>
    </row>
    <row r="88" spans="1:3" x14ac:dyDescent="0.25">
      <c r="A88" s="19" t="s">
        <v>33</v>
      </c>
      <c r="B88" s="14">
        <v>11066</v>
      </c>
      <c r="C88" s="15">
        <f t="shared" si="8"/>
        <v>0.11442575148124787</v>
      </c>
    </row>
    <row r="89" spans="1:3" ht="15.75" thickBot="1" x14ac:dyDescent="0.3">
      <c r="A89" s="39" t="s">
        <v>5</v>
      </c>
      <c r="B89" s="3">
        <f>SUM(B78:B88)</f>
        <v>96709</v>
      </c>
      <c r="C89" s="2"/>
    </row>
    <row r="90" spans="1:3" ht="15.75" thickBot="1" x14ac:dyDescent="0.3"/>
    <row r="91" spans="1:3" ht="18" thickBot="1" x14ac:dyDescent="0.35">
      <c r="A91" s="156" t="s">
        <v>42</v>
      </c>
      <c r="B91" s="157"/>
      <c r="C91" s="158"/>
    </row>
    <row r="92" spans="1:3" x14ac:dyDescent="0.25">
      <c r="A92" s="12" t="s">
        <v>12</v>
      </c>
      <c r="B92" s="4" t="s">
        <v>1</v>
      </c>
      <c r="C92" s="11" t="s">
        <v>2</v>
      </c>
    </row>
    <row r="93" spans="1:3" x14ac:dyDescent="0.25">
      <c r="A93" s="38" t="s">
        <v>13</v>
      </c>
      <c r="B93" s="6">
        <v>23332</v>
      </c>
      <c r="C93" s="5">
        <f t="shared" ref="C93:C103" si="9">B93/$B$104</f>
        <v>0.45075538039488428</v>
      </c>
    </row>
    <row r="94" spans="1:3" x14ac:dyDescent="0.25">
      <c r="A94" s="38" t="s">
        <v>15</v>
      </c>
      <c r="B94" s="6">
        <v>5647</v>
      </c>
      <c r="C94" s="5">
        <f t="shared" si="9"/>
        <v>0.10909547544530737</v>
      </c>
    </row>
    <row r="95" spans="1:3" x14ac:dyDescent="0.25">
      <c r="A95" s="38" t="s">
        <v>17</v>
      </c>
      <c r="B95" s="6">
        <v>4415</v>
      </c>
      <c r="C95" s="5">
        <f t="shared" si="9"/>
        <v>8.5294231289362851E-2</v>
      </c>
    </row>
    <row r="96" spans="1:3" x14ac:dyDescent="0.25">
      <c r="A96" s="38" t="s">
        <v>16</v>
      </c>
      <c r="B96" s="6">
        <v>4246</v>
      </c>
      <c r="C96" s="5">
        <f t="shared" si="9"/>
        <v>8.2029287894594488E-2</v>
      </c>
    </row>
    <row r="97" spans="1:3" x14ac:dyDescent="0.25">
      <c r="A97" s="38" t="s">
        <v>14</v>
      </c>
      <c r="B97" s="6">
        <v>2969</v>
      </c>
      <c r="C97" s="5">
        <f t="shared" si="9"/>
        <v>5.7358680112824079E-2</v>
      </c>
    </row>
    <row r="98" spans="1:3" x14ac:dyDescent="0.25">
      <c r="A98" s="38" t="s">
        <v>18</v>
      </c>
      <c r="B98" s="6">
        <v>2124</v>
      </c>
      <c r="C98" s="5">
        <f t="shared" si="9"/>
        <v>4.1033963138982263E-2</v>
      </c>
    </row>
    <row r="99" spans="1:3" x14ac:dyDescent="0.25">
      <c r="A99" s="38" t="s">
        <v>22</v>
      </c>
      <c r="B99" s="6">
        <v>1750</v>
      </c>
      <c r="C99" s="5">
        <f t="shared" si="9"/>
        <v>3.3808585448784824E-2</v>
      </c>
    </row>
    <row r="100" spans="1:3" x14ac:dyDescent="0.25">
      <c r="A100" s="38" t="s">
        <v>23</v>
      </c>
      <c r="B100" s="6">
        <v>991</v>
      </c>
      <c r="C100" s="5">
        <f t="shared" si="9"/>
        <v>1.9145318959854718E-2</v>
      </c>
    </row>
    <row r="101" spans="1:3" x14ac:dyDescent="0.25">
      <c r="A101" s="38" t="s">
        <v>19</v>
      </c>
      <c r="B101" s="6">
        <v>897</v>
      </c>
      <c r="C101" s="5">
        <f t="shared" si="9"/>
        <v>1.7329314941462851E-2</v>
      </c>
    </row>
    <row r="102" spans="1:3" x14ac:dyDescent="0.25">
      <c r="A102" s="38" t="s">
        <v>69</v>
      </c>
      <c r="B102" s="6">
        <v>804</v>
      </c>
      <c r="C102" s="5">
        <f t="shared" si="9"/>
        <v>1.5532630114755999E-2</v>
      </c>
    </row>
    <row r="103" spans="1:3" x14ac:dyDescent="0.25">
      <c r="A103" s="13" t="s">
        <v>33</v>
      </c>
      <c r="B103" s="14">
        <v>4587</v>
      </c>
      <c r="C103" s="15">
        <f t="shared" si="9"/>
        <v>8.8617132259186271E-2</v>
      </c>
    </row>
    <row r="104" spans="1:3" ht="32.25" customHeight="1" thickBot="1" x14ac:dyDescent="0.3">
      <c r="A104" s="39" t="s">
        <v>5</v>
      </c>
      <c r="B104" s="3">
        <f>SUM(B93:B103)</f>
        <v>51762</v>
      </c>
      <c r="C104" s="2"/>
    </row>
    <row r="115" ht="33" customHeight="1" x14ac:dyDescent="0.25"/>
    <row r="125" ht="35.25" customHeight="1" x14ac:dyDescent="0.25"/>
    <row r="132" ht="33.75" customHeight="1" x14ac:dyDescent="0.25"/>
    <row r="148" ht="36.75" customHeight="1" x14ac:dyDescent="0.25"/>
    <row r="163" spans="1:1" x14ac:dyDescent="0.25">
      <c r="A163" s="36" t="s">
        <v>109</v>
      </c>
    </row>
  </sheetData>
  <mergeCells count="17">
    <mergeCell ref="E40:G40"/>
    <mergeCell ref="A1:F1"/>
    <mergeCell ref="A5:C5"/>
    <mergeCell ref="I5:J5"/>
    <mergeCell ref="A12:C12"/>
    <mergeCell ref="A24:C24"/>
    <mergeCell ref="A35:C35"/>
    <mergeCell ref="E5:G5"/>
    <mergeCell ref="E12:G12"/>
    <mergeCell ref="E23:G23"/>
    <mergeCell ref="E33:G33"/>
    <mergeCell ref="A41:C41"/>
    <mergeCell ref="A47:C47"/>
    <mergeCell ref="E56:G56"/>
    <mergeCell ref="A76:C76"/>
    <mergeCell ref="A91:C91"/>
    <mergeCell ref="A64:C6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58"/>
  <sheetViews>
    <sheetView topLeftCell="A38" workbookViewId="0">
      <selection activeCell="E57" sqref="E57:F63"/>
    </sheetView>
  </sheetViews>
  <sheetFormatPr defaultColWidth="8.85546875" defaultRowHeight="15" x14ac:dyDescent="0.25"/>
  <cols>
    <col min="1" max="1" width="26.7109375" style="36" customWidth="1"/>
    <col min="2" max="2" width="10.7109375" style="36" bestFit="1" customWidth="1"/>
    <col min="3" max="3" width="7.85546875" style="36" customWidth="1"/>
    <col min="4" max="4" width="8.85546875" style="36"/>
    <col min="5" max="5" width="33.85546875" style="36" bestFit="1" customWidth="1"/>
    <col min="6" max="6" width="18.42578125" style="36" bestFit="1" customWidth="1"/>
    <col min="7" max="7" width="14.28515625" style="36" customWidth="1"/>
    <col min="8" max="8" width="8.85546875" style="36"/>
    <col min="9" max="9" width="14.7109375" style="36" bestFit="1" customWidth="1"/>
    <col min="10" max="16384" width="8.85546875" style="36"/>
  </cols>
  <sheetData>
    <row r="1" spans="1:10" ht="21" x14ac:dyDescent="0.35">
      <c r="A1" s="179" t="s">
        <v>197</v>
      </c>
      <c r="B1" s="179"/>
      <c r="C1" s="179"/>
      <c r="D1" s="179"/>
      <c r="E1" s="179"/>
      <c r="F1" s="179"/>
    </row>
    <row r="2" spans="1:10" ht="21" x14ac:dyDescent="0.35">
      <c r="A2" s="44" t="s">
        <v>102</v>
      </c>
      <c r="F2" s="130"/>
    </row>
    <row r="3" spans="1:10" ht="21" x14ac:dyDescent="0.35">
      <c r="A3" s="36" t="s">
        <v>103</v>
      </c>
      <c r="F3" s="130"/>
    </row>
    <row r="4" spans="1:10" ht="15.75" thickBot="1" x14ac:dyDescent="0.3"/>
    <row r="5" spans="1:10" ht="18" thickBot="1" x14ac:dyDescent="0.35">
      <c r="A5" s="160" t="s">
        <v>34</v>
      </c>
      <c r="B5" s="161"/>
      <c r="C5" s="162"/>
      <c r="E5" s="160" t="s">
        <v>96</v>
      </c>
      <c r="F5" s="161"/>
      <c r="G5" s="162"/>
      <c r="I5" s="160" t="s">
        <v>62</v>
      </c>
      <c r="J5" s="162"/>
    </row>
    <row r="6" spans="1:10" x14ac:dyDescent="0.25">
      <c r="A6" s="12" t="s">
        <v>0</v>
      </c>
      <c r="B6" s="4" t="s">
        <v>1</v>
      </c>
      <c r="C6" s="11" t="s">
        <v>2</v>
      </c>
      <c r="E6" s="12" t="s">
        <v>54</v>
      </c>
      <c r="F6" s="4" t="s">
        <v>1</v>
      </c>
      <c r="G6" s="11" t="s">
        <v>2</v>
      </c>
      <c r="I6" s="17" t="s">
        <v>196</v>
      </c>
      <c r="J6" s="35"/>
    </row>
    <row r="7" spans="1:10" x14ac:dyDescent="0.25">
      <c r="A7" s="38" t="s">
        <v>3</v>
      </c>
      <c r="B7" s="6">
        <v>124887</v>
      </c>
      <c r="C7" s="5">
        <f>B7/$B$9</f>
        <v>0.91319703417715969</v>
      </c>
      <c r="E7" s="38" t="s">
        <v>55</v>
      </c>
      <c r="F7" s="6">
        <v>52705</v>
      </c>
      <c r="G7" s="5">
        <f>F7/$F$9</f>
        <v>0.94719910860305878</v>
      </c>
      <c r="I7" s="38" t="s">
        <v>195</v>
      </c>
      <c r="J7" s="35"/>
    </row>
    <row r="8" spans="1:10" x14ac:dyDescent="0.25">
      <c r="A8" s="13" t="s">
        <v>4</v>
      </c>
      <c r="B8" s="14">
        <v>11871</v>
      </c>
      <c r="C8" s="15">
        <f>B8/$B$9</f>
        <v>8.6802965822840347E-2</v>
      </c>
      <c r="E8" s="13" t="s">
        <v>58</v>
      </c>
      <c r="F8" s="14">
        <v>2938</v>
      </c>
      <c r="G8" s="15">
        <f>F8/$F$9</f>
        <v>5.2800891396941212E-2</v>
      </c>
      <c r="I8" s="38" t="s">
        <v>194</v>
      </c>
      <c r="J8" s="35"/>
    </row>
    <row r="9" spans="1:10" ht="15.75" thickBot="1" x14ac:dyDescent="0.3">
      <c r="A9" s="39" t="s">
        <v>5</v>
      </c>
      <c r="B9" s="3">
        <f>SUM(B7:B8)</f>
        <v>136758</v>
      </c>
      <c r="C9" s="2"/>
      <c r="E9" s="39" t="s">
        <v>5</v>
      </c>
      <c r="F9" s="3">
        <f>SUM(F7:F8)</f>
        <v>55643</v>
      </c>
      <c r="G9" s="2"/>
      <c r="I9" s="38"/>
      <c r="J9" s="35"/>
    </row>
    <row r="10" spans="1:10" x14ac:dyDescent="0.25">
      <c r="A10" s="36" t="s">
        <v>193</v>
      </c>
      <c r="B10" s="62"/>
      <c r="C10" s="62"/>
      <c r="E10" s="36" t="s">
        <v>115</v>
      </c>
      <c r="F10" s="36" t="s">
        <v>115</v>
      </c>
      <c r="G10" s="36" t="s">
        <v>115</v>
      </c>
      <c r="I10" s="38"/>
      <c r="J10" s="35"/>
    </row>
    <row r="11" spans="1:10" ht="15.75" thickBot="1" x14ac:dyDescent="0.3">
      <c r="I11" s="38"/>
      <c r="J11" s="35"/>
    </row>
    <row r="12" spans="1:10" ht="18" thickBot="1" x14ac:dyDescent="0.35">
      <c r="A12" s="160" t="s">
        <v>35</v>
      </c>
      <c r="B12" s="161"/>
      <c r="C12" s="162"/>
      <c r="E12" s="156" t="s">
        <v>56</v>
      </c>
      <c r="F12" s="157"/>
      <c r="G12" s="158"/>
      <c r="I12" s="38"/>
      <c r="J12" s="35"/>
    </row>
    <row r="13" spans="1:10" x14ac:dyDescent="0.25">
      <c r="A13" s="12" t="s">
        <v>6</v>
      </c>
      <c r="B13" s="4" t="s">
        <v>7</v>
      </c>
      <c r="C13" s="11" t="s">
        <v>2</v>
      </c>
      <c r="E13" s="12" t="s">
        <v>6</v>
      </c>
      <c r="F13" s="4" t="s">
        <v>7</v>
      </c>
      <c r="G13" s="11" t="s">
        <v>2</v>
      </c>
      <c r="I13" s="38"/>
      <c r="J13" s="35"/>
    </row>
    <row r="14" spans="1:10" x14ac:dyDescent="0.25">
      <c r="A14" s="38" t="s">
        <v>36</v>
      </c>
      <c r="B14" s="6">
        <v>11699</v>
      </c>
      <c r="C14" s="5">
        <f t="shared" ref="C14:C20" si="0">B14/$B$21</f>
        <v>8.5545269746559613E-2</v>
      </c>
      <c r="E14" s="38" t="s">
        <v>36</v>
      </c>
      <c r="F14" s="6">
        <v>1595</v>
      </c>
      <c r="G14" s="5">
        <f t="shared" ref="G14:G19" si="1">F14/$F$20</f>
        <v>4.7095993149673721E-2</v>
      </c>
      <c r="I14" s="38"/>
      <c r="J14" s="35"/>
    </row>
    <row r="15" spans="1:10" x14ac:dyDescent="0.25">
      <c r="A15" s="38" t="s">
        <v>37</v>
      </c>
      <c r="B15" s="6">
        <v>8116</v>
      </c>
      <c r="C15" s="5">
        <f t="shared" si="0"/>
        <v>5.9345705552874418E-2</v>
      </c>
      <c r="E15" s="38" t="s">
        <v>37</v>
      </c>
      <c r="F15" s="6">
        <v>1771</v>
      </c>
      <c r="G15" s="5">
        <f t="shared" si="1"/>
        <v>5.2292792393775649E-2</v>
      </c>
      <c r="I15" s="38"/>
      <c r="J15" s="35"/>
    </row>
    <row r="16" spans="1:10" x14ac:dyDescent="0.25">
      <c r="A16" s="38" t="s">
        <v>38</v>
      </c>
      <c r="B16" s="6">
        <v>9589</v>
      </c>
      <c r="C16" s="5">
        <f t="shared" si="0"/>
        <v>7.0116556252650661E-2</v>
      </c>
      <c r="E16" s="38" t="s">
        <v>38</v>
      </c>
      <c r="F16" s="6">
        <v>2305</v>
      </c>
      <c r="G16" s="5">
        <f t="shared" si="1"/>
        <v>6.8060353736675822E-2</v>
      </c>
      <c r="I16" s="38"/>
      <c r="J16" s="35"/>
    </row>
    <row r="17" spans="1:10" x14ac:dyDescent="0.25">
      <c r="A17" s="38" t="s">
        <v>39</v>
      </c>
      <c r="B17" s="6">
        <v>8861</v>
      </c>
      <c r="C17" s="5">
        <f t="shared" si="0"/>
        <v>6.479328448792758E-2</v>
      </c>
      <c r="E17" s="38" t="s">
        <v>39</v>
      </c>
      <c r="F17" s="6">
        <v>1921</v>
      </c>
      <c r="G17" s="5">
        <f t="shared" si="1"/>
        <v>5.6721882658635252E-2</v>
      </c>
      <c r="I17" s="38"/>
      <c r="J17" s="35"/>
    </row>
    <row r="18" spans="1:10" x14ac:dyDescent="0.25">
      <c r="A18" s="38" t="s">
        <v>40</v>
      </c>
      <c r="B18" s="6">
        <v>10712</v>
      </c>
      <c r="C18" s="5">
        <f t="shared" si="0"/>
        <v>7.8328141680925431E-2</v>
      </c>
      <c r="E18" s="38" t="s">
        <v>40</v>
      </c>
      <c r="F18" s="6">
        <v>2361</v>
      </c>
      <c r="G18" s="5">
        <f t="shared" si="1"/>
        <v>6.9713880768890069E-2</v>
      </c>
      <c r="I18" s="38"/>
      <c r="J18" s="35"/>
    </row>
    <row r="19" spans="1:10" x14ac:dyDescent="0.25">
      <c r="A19" s="38" t="s">
        <v>8</v>
      </c>
      <c r="B19" s="6">
        <v>77932</v>
      </c>
      <c r="C19" s="5">
        <f t="shared" si="0"/>
        <v>0.56985331753901047</v>
      </c>
      <c r="E19" s="13" t="s">
        <v>8</v>
      </c>
      <c r="F19" s="14">
        <v>23914</v>
      </c>
      <c r="G19" s="15">
        <f t="shared" si="1"/>
        <v>0.70611509729234945</v>
      </c>
      <c r="I19" s="38"/>
      <c r="J19" s="35"/>
    </row>
    <row r="20" spans="1:10" ht="15.75" thickBot="1" x14ac:dyDescent="0.3">
      <c r="A20" s="13" t="s">
        <v>9</v>
      </c>
      <c r="B20" s="14">
        <v>9849</v>
      </c>
      <c r="C20" s="15">
        <f t="shared" si="0"/>
        <v>7.2017724740051775E-2</v>
      </c>
      <c r="E20" s="39" t="s">
        <v>5</v>
      </c>
      <c r="F20" s="3">
        <f>SUM(F14:F19)</f>
        <v>33867</v>
      </c>
      <c r="G20" s="2"/>
      <c r="I20" s="38"/>
      <c r="J20" s="35"/>
    </row>
    <row r="21" spans="1:10" ht="15.75" thickBot="1" x14ac:dyDescent="0.3">
      <c r="A21" s="39" t="s">
        <v>5</v>
      </c>
      <c r="B21" s="3">
        <f>SUM(B14:B20)</f>
        <v>136758</v>
      </c>
      <c r="C21" s="2"/>
      <c r="E21" s="49" t="s">
        <v>107</v>
      </c>
      <c r="F21" s="138"/>
      <c r="G21" s="138"/>
      <c r="I21" s="38"/>
      <c r="J21" s="35"/>
    </row>
    <row r="22" spans="1:10" ht="15.75" thickBot="1" x14ac:dyDescent="0.3">
      <c r="A22" s="36" t="s">
        <v>193</v>
      </c>
      <c r="I22" s="38"/>
      <c r="J22" s="35"/>
    </row>
    <row r="23" spans="1:10" ht="18" thickBot="1" x14ac:dyDescent="0.35">
      <c r="E23" s="156" t="s">
        <v>57</v>
      </c>
      <c r="F23" s="157"/>
      <c r="G23" s="158"/>
      <c r="I23" s="38"/>
      <c r="J23" s="35"/>
    </row>
    <row r="24" spans="1:10" ht="18" thickBot="1" x14ac:dyDescent="0.35">
      <c r="A24" s="160" t="s">
        <v>10</v>
      </c>
      <c r="B24" s="161"/>
      <c r="C24" s="162"/>
      <c r="E24" s="12" t="s">
        <v>6</v>
      </c>
      <c r="F24" s="4" t="s">
        <v>7</v>
      </c>
      <c r="G24" s="11" t="s">
        <v>2</v>
      </c>
      <c r="I24" s="38"/>
      <c r="J24" s="35"/>
    </row>
    <row r="25" spans="1:10" x14ac:dyDescent="0.25">
      <c r="A25" s="12" t="s">
        <v>6</v>
      </c>
      <c r="B25" s="4" t="s">
        <v>7</v>
      </c>
      <c r="C25" s="11" t="s">
        <v>2</v>
      </c>
      <c r="E25" s="38" t="s">
        <v>36</v>
      </c>
      <c r="F25" s="6">
        <v>296</v>
      </c>
      <c r="G25" s="5">
        <f t="shared" ref="G25:G30" si="2">F25/$F$31</f>
        <v>0.16353591160220995</v>
      </c>
      <c r="I25" s="38"/>
      <c r="J25" s="35"/>
    </row>
    <row r="26" spans="1:10" x14ac:dyDescent="0.25">
      <c r="A26" s="38" t="s">
        <v>36</v>
      </c>
      <c r="B26" s="6">
        <v>1868</v>
      </c>
      <c r="C26" s="5">
        <f t="shared" ref="C26:C32" si="3">B26/$B$33</f>
        <v>0.15735826804818465</v>
      </c>
      <c r="E26" s="38" t="s">
        <v>37</v>
      </c>
      <c r="F26" s="6">
        <v>434</v>
      </c>
      <c r="G26" s="5">
        <f t="shared" si="2"/>
        <v>0.23977900552486187</v>
      </c>
      <c r="I26" s="38"/>
      <c r="J26" s="35"/>
    </row>
    <row r="27" spans="1:10" x14ac:dyDescent="0.25">
      <c r="A27" s="38" t="s">
        <v>37</v>
      </c>
      <c r="B27" s="6">
        <v>1540</v>
      </c>
      <c r="C27" s="5">
        <f t="shared" si="3"/>
        <v>0.12972790834807515</v>
      </c>
      <c r="E27" s="38" t="s">
        <v>38</v>
      </c>
      <c r="F27" s="6">
        <v>291</v>
      </c>
      <c r="G27" s="5">
        <f t="shared" si="2"/>
        <v>0.16077348066298341</v>
      </c>
      <c r="I27" s="38"/>
      <c r="J27" s="35"/>
    </row>
    <row r="28" spans="1:10" x14ac:dyDescent="0.25">
      <c r="A28" s="38" t="s">
        <v>38</v>
      </c>
      <c r="B28" s="6">
        <v>1507</v>
      </c>
      <c r="C28" s="5">
        <f t="shared" si="3"/>
        <v>0.12694802459775925</v>
      </c>
      <c r="E28" s="38" t="s">
        <v>39</v>
      </c>
      <c r="F28" s="6">
        <v>98</v>
      </c>
      <c r="G28" s="5">
        <f t="shared" si="2"/>
        <v>5.4143646408839778E-2</v>
      </c>
      <c r="I28" s="38"/>
      <c r="J28" s="35"/>
    </row>
    <row r="29" spans="1:10" x14ac:dyDescent="0.25">
      <c r="A29" s="38" t="s">
        <v>39</v>
      </c>
      <c r="B29" s="6">
        <v>879</v>
      </c>
      <c r="C29" s="5">
        <f t="shared" si="3"/>
        <v>7.4045994440232493E-2</v>
      </c>
      <c r="E29" s="38" t="s">
        <v>40</v>
      </c>
      <c r="F29" s="6">
        <v>185</v>
      </c>
      <c r="G29" s="5">
        <f t="shared" si="2"/>
        <v>0.10220994475138122</v>
      </c>
      <c r="I29" s="38"/>
      <c r="J29" s="35"/>
    </row>
    <row r="30" spans="1:10" x14ac:dyDescent="0.25">
      <c r="A30" s="38" t="s">
        <v>40</v>
      </c>
      <c r="B30" s="6">
        <v>1102</v>
      </c>
      <c r="C30" s="5">
        <f t="shared" si="3"/>
        <v>9.2831269480245976E-2</v>
      </c>
      <c r="E30" s="13" t="s">
        <v>8</v>
      </c>
      <c r="F30" s="14">
        <v>506</v>
      </c>
      <c r="G30" s="15">
        <f t="shared" si="2"/>
        <v>0.27955801104972378</v>
      </c>
      <c r="I30" s="38"/>
      <c r="J30" s="35"/>
    </row>
    <row r="31" spans="1:10" ht="15.75" thickBot="1" x14ac:dyDescent="0.3">
      <c r="A31" s="38" t="s">
        <v>8</v>
      </c>
      <c r="B31" s="6">
        <v>4443</v>
      </c>
      <c r="C31" s="5">
        <f t="shared" si="3"/>
        <v>0.37427343947434927</v>
      </c>
      <c r="E31" s="39" t="s">
        <v>5</v>
      </c>
      <c r="F31" s="3">
        <f>SUM(F25:F30)</f>
        <v>1810</v>
      </c>
      <c r="G31" s="2"/>
      <c r="I31" s="39"/>
      <c r="J31" s="2"/>
    </row>
    <row r="32" spans="1:10" ht="15.75" thickBot="1" x14ac:dyDescent="0.3">
      <c r="A32" s="13" t="s">
        <v>9</v>
      </c>
      <c r="B32" s="14">
        <v>532</v>
      </c>
      <c r="C32" s="15">
        <f t="shared" si="3"/>
        <v>4.4815095611153231E-2</v>
      </c>
    </row>
    <row r="33" spans="1:7" ht="18" thickBot="1" x14ac:dyDescent="0.35">
      <c r="A33" s="39" t="s">
        <v>5</v>
      </c>
      <c r="B33" s="3">
        <f>SUM(B26:B32)</f>
        <v>11871</v>
      </c>
      <c r="C33" s="2"/>
      <c r="E33" s="156" t="s">
        <v>59</v>
      </c>
      <c r="F33" s="157"/>
      <c r="G33" s="158"/>
    </row>
    <row r="34" spans="1:7" ht="15.75" thickBot="1" x14ac:dyDescent="0.3">
      <c r="E34" s="12" t="s">
        <v>6</v>
      </c>
      <c r="F34" s="4" t="s">
        <v>7</v>
      </c>
      <c r="G34" s="11" t="s">
        <v>2</v>
      </c>
    </row>
    <row r="35" spans="1:7" ht="18" thickBot="1" x14ac:dyDescent="0.35">
      <c r="A35" s="187" t="s">
        <v>119</v>
      </c>
      <c r="B35" s="188"/>
      <c r="C35" s="189"/>
      <c r="E35" s="38" t="s">
        <v>36</v>
      </c>
      <c r="F35" s="6">
        <f>F25</f>
        <v>296</v>
      </c>
      <c r="G35" s="5">
        <f>F35/$F$37</f>
        <v>0.40547945205479452</v>
      </c>
    </row>
    <row r="36" spans="1:7" x14ac:dyDescent="0.25">
      <c r="A36" s="12" t="s">
        <v>0</v>
      </c>
      <c r="B36" s="4" t="s">
        <v>1</v>
      </c>
      <c r="C36" s="11" t="s">
        <v>2</v>
      </c>
      <c r="E36" s="13" t="s">
        <v>37</v>
      </c>
      <c r="F36" s="14">
        <f>F26</f>
        <v>434</v>
      </c>
      <c r="G36" s="15">
        <f>F36/$F$37</f>
        <v>0.59452054794520548</v>
      </c>
    </row>
    <row r="37" spans="1:7" ht="15.75" thickBot="1" x14ac:dyDescent="0.3">
      <c r="A37" s="38" t="s">
        <v>3</v>
      </c>
      <c r="B37" s="6">
        <v>9831</v>
      </c>
      <c r="C37" s="5">
        <v>0.84</v>
      </c>
      <c r="E37" s="39" t="s">
        <v>5</v>
      </c>
      <c r="F37" s="3">
        <f>SUM(F35:F36)</f>
        <v>730</v>
      </c>
      <c r="G37" s="2"/>
    </row>
    <row r="38" spans="1:7" ht="15.75" thickBot="1" x14ac:dyDescent="0.3">
      <c r="A38" s="13" t="s">
        <v>4</v>
      </c>
      <c r="B38" s="14">
        <v>1868</v>
      </c>
      <c r="C38" s="15">
        <v>0.16</v>
      </c>
    </row>
    <row r="39" spans="1:7" ht="18" thickBot="1" x14ac:dyDescent="0.35">
      <c r="A39" s="39" t="s">
        <v>5</v>
      </c>
      <c r="B39" s="3">
        <v>11699</v>
      </c>
      <c r="C39" s="42"/>
      <c r="E39" s="156" t="s">
        <v>60</v>
      </c>
      <c r="F39" s="157"/>
      <c r="G39" s="158"/>
    </row>
    <row r="40" spans="1:7" ht="15.75" thickBot="1" x14ac:dyDescent="0.3">
      <c r="E40" s="12" t="s">
        <v>12</v>
      </c>
      <c r="F40" s="4" t="s">
        <v>1</v>
      </c>
      <c r="G40" s="11" t="s">
        <v>2</v>
      </c>
    </row>
    <row r="41" spans="1:7" ht="18" thickBot="1" x14ac:dyDescent="0.35">
      <c r="A41" s="160" t="s">
        <v>117</v>
      </c>
      <c r="B41" s="161"/>
      <c r="C41" s="162"/>
      <c r="E41" s="38" t="s">
        <v>18</v>
      </c>
      <c r="F41" s="6">
        <v>563</v>
      </c>
      <c r="G41" s="5">
        <f t="shared" ref="G41:G51" si="4">F41/$F$52</f>
        <v>0.31104972375690609</v>
      </c>
    </row>
    <row r="42" spans="1:7" x14ac:dyDescent="0.25">
      <c r="A42" s="12" t="s">
        <v>0</v>
      </c>
      <c r="B42" s="4" t="s">
        <v>1</v>
      </c>
      <c r="C42" s="11" t="s">
        <v>2</v>
      </c>
      <c r="E42" s="38" t="s">
        <v>24</v>
      </c>
      <c r="F42" s="6">
        <v>260</v>
      </c>
      <c r="G42" s="5">
        <f t="shared" si="4"/>
        <v>0.143646408839779</v>
      </c>
    </row>
    <row r="43" spans="1:7" x14ac:dyDescent="0.25">
      <c r="A43" s="38" t="s">
        <v>3</v>
      </c>
      <c r="B43" s="6">
        <v>6576</v>
      </c>
      <c r="C43" s="5">
        <v>0.81</v>
      </c>
      <c r="E43" s="38" t="s">
        <v>15</v>
      </c>
      <c r="F43" s="6">
        <v>244</v>
      </c>
      <c r="G43" s="5">
        <f t="shared" si="4"/>
        <v>0.13480662983425415</v>
      </c>
    </row>
    <row r="44" spans="1:7" x14ac:dyDescent="0.25">
      <c r="A44" s="13" t="s">
        <v>4</v>
      </c>
      <c r="B44" s="14">
        <v>1540</v>
      </c>
      <c r="C44" s="15">
        <v>0.19</v>
      </c>
      <c r="E44" s="38" t="s">
        <v>30</v>
      </c>
      <c r="F44" s="6">
        <v>139</v>
      </c>
      <c r="G44" s="5">
        <f t="shared" si="4"/>
        <v>7.6795580110497239E-2</v>
      </c>
    </row>
    <row r="45" spans="1:7" ht="15.75" thickBot="1" x14ac:dyDescent="0.3">
      <c r="A45" s="39" t="s">
        <v>5</v>
      </c>
      <c r="B45" s="3">
        <v>8116</v>
      </c>
      <c r="C45" s="2"/>
      <c r="E45" s="38" t="s">
        <v>22</v>
      </c>
      <c r="F45" s="6">
        <v>136</v>
      </c>
      <c r="G45" s="5">
        <f t="shared" si="4"/>
        <v>7.5138121546961326E-2</v>
      </c>
    </row>
    <row r="46" spans="1:7" ht="15.75" thickBot="1" x14ac:dyDescent="0.3">
      <c r="E46" s="38" t="s">
        <v>27</v>
      </c>
      <c r="F46" s="6">
        <v>114</v>
      </c>
      <c r="G46" s="5">
        <f t="shared" si="4"/>
        <v>6.2983425414364635E-2</v>
      </c>
    </row>
    <row r="47" spans="1:7" ht="18" thickBot="1" x14ac:dyDescent="0.35">
      <c r="A47" s="156" t="s">
        <v>41</v>
      </c>
      <c r="B47" s="157"/>
      <c r="C47" s="158"/>
      <c r="E47" s="38" t="s">
        <v>20</v>
      </c>
      <c r="F47" s="6">
        <v>68</v>
      </c>
      <c r="G47" s="5">
        <f t="shared" si="4"/>
        <v>3.7569060773480663E-2</v>
      </c>
    </row>
    <row r="48" spans="1:7" x14ac:dyDescent="0.25">
      <c r="A48" s="12" t="s">
        <v>6</v>
      </c>
      <c r="B48" s="4" t="s">
        <v>7</v>
      </c>
      <c r="C48" s="11" t="s">
        <v>2</v>
      </c>
      <c r="E48" s="38" t="s">
        <v>13</v>
      </c>
      <c r="F48" s="6">
        <v>65</v>
      </c>
      <c r="G48" s="5">
        <f t="shared" si="4"/>
        <v>3.591160220994475E-2</v>
      </c>
    </row>
    <row r="49" spans="1:23" x14ac:dyDescent="0.25">
      <c r="A49" s="38" t="s">
        <v>36</v>
      </c>
      <c r="B49" s="6">
        <f>B26</f>
        <v>1868</v>
      </c>
      <c r="C49" s="5">
        <f>B49/$B$51</f>
        <v>0.5481220657276995</v>
      </c>
      <c r="E49" s="38" t="s">
        <v>17</v>
      </c>
      <c r="F49" s="6">
        <v>63</v>
      </c>
      <c r="G49" s="5">
        <f t="shared" si="4"/>
        <v>3.4806629834254144E-2</v>
      </c>
    </row>
    <row r="50" spans="1:23" x14ac:dyDescent="0.25">
      <c r="A50" s="13" t="s">
        <v>37</v>
      </c>
      <c r="B50" s="14">
        <f>B27</f>
        <v>1540</v>
      </c>
      <c r="C50" s="15">
        <f>B50/$B$51</f>
        <v>0.4518779342723005</v>
      </c>
      <c r="E50" s="38" t="s">
        <v>63</v>
      </c>
      <c r="F50" s="6">
        <v>45</v>
      </c>
      <c r="G50" s="5">
        <f t="shared" si="4"/>
        <v>2.4861878453038673E-2</v>
      </c>
    </row>
    <row r="51" spans="1:23" ht="15.75" thickBot="1" x14ac:dyDescent="0.3">
      <c r="A51" s="39" t="s">
        <v>5</v>
      </c>
      <c r="B51" s="3">
        <f>SUM(B49:B50)</f>
        <v>3408</v>
      </c>
      <c r="C51" s="2"/>
      <c r="E51" s="13" t="s">
        <v>33</v>
      </c>
      <c r="F51" s="14">
        <v>113</v>
      </c>
      <c r="G51" s="15">
        <f t="shared" si="4"/>
        <v>6.2430939226519336E-2</v>
      </c>
    </row>
    <row r="52" spans="1:23" ht="15.75" thickBot="1" x14ac:dyDescent="0.3">
      <c r="E52" s="39" t="s">
        <v>5</v>
      </c>
      <c r="F52" s="3">
        <f>SUM(F41:F51)</f>
        <v>1810</v>
      </c>
      <c r="G52" s="2"/>
    </row>
    <row r="53" spans="1:23" ht="18" thickBot="1" x14ac:dyDescent="0.35">
      <c r="A53" s="127" t="s">
        <v>44</v>
      </c>
      <c r="B53" s="128"/>
      <c r="C53" s="129"/>
      <c r="E53" s="50" t="s">
        <v>108</v>
      </c>
    </row>
    <row r="54" spans="1:23" s="37" customFormat="1" ht="15.75" thickBot="1" x14ac:dyDescent="0.3">
      <c r="A54" s="12" t="s">
        <v>45</v>
      </c>
      <c r="B54" s="4" t="s">
        <v>7</v>
      </c>
      <c r="C54" s="11" t="s">
        <v>2</v>
      </c>
      <c r="D54" s="36"/>
      <c r="E54" s="36"/>
      <c r="F54" s="36"/>
      <c r="G54" s="36"/>
      <c r="H54" s="36"/>
      <c r="I54" s="36"/>
      <c r="J54" s="36"/>
      <c r="K54" s="36"/>
      <c r="L54" s="36"/>
      <c r="M54" s="36"/>
      <c r="N54" s="36"/>
      <c r="O54" s="36"/>
      <c r="P54" s="36"/>
      <c r="Q54" s="36"/>
      <c r="R54" s="36"/>
      <c r="S54" s="36"/>
      <c r="T54" s="36"/>
      <c r="U54" s="36"/>
      <c r="V54" s="36"/>
      <c r="W54" s="36"/>
    </row>
    <row r="55" spans="1:23" ht="18" thickBot="1" x14ac:dyDescent="0.35">
      <c r="A55" s="38" t="s">
        <v>46</v>
      </c>
      <c r="B55" s="6">
        <v>1193</v>
      </c>
      <c r="C55" s="5">
        <f t="shared" ref="C55:C61" si="5">B55/$B$62</f>
        <v>0.10049700951899587</v>
      </c>
      <c r="E55" s="156" t="s">
        <v>61</v>
      </c>
      <c r="F55" s="157"/>
      <c r="G55" s="158"/>
    </row>
    <row r="56" spans="1:23" ht="33" customHeight="1" x14ac:dyDescent="0.25">
      <c r="A56" s="38" t="s">
        <v>47</v>
      </c>
      <c r="B56" s="6">
        <v>595</v>
      </c>
      <c r="C56" s="5">
        <f t="shared" si="5"/>
        <v>5.0122146407210848E-2</v>
      </c>
      <c r="D56" s="37"/>
      <c r="E56" s="12" t="s">
        <v>12</v>
      </c>
      <c r="F56" s="4" t="s">
        <v>1</v>
      </c>
      <c r="G56" s="11" t="s">
        <v>2</v>
      </c>
    </row>
    <row r="57" spans="1:23" x14ac:dyDescent="0.25">
      <c r="A57" s="38" t="s">
        <v>48</v>
      </c>
      <c r="B57" s="6">
        <v>1387</v>
      </c>
      <c r="C57" s="5">
        <f t="shared" si="5"/>
        <v>0.11683935641479234</v>
      </c>
      <c r="E57" s="38" t="s">
        <v>18</v>
      </c>
      <c r="F57" s="6">
        <v>239</v>
      </c>
      <c r="G57" s="5">
        <f t="shared" ref="G57:G63" si="6">F57/$F$64</f>
        <v>0.32739726027397259</v>
      </c>
    </row>
    <row r="58" spans="1:23" x14ac:dyDescent="0.25">
      <c r="A58" s="38" t="s">
        <v>49</v>
      </c>
      <c r="B58" s="6">
        <v>2127</v>
      </c>
      <c r="C58" s="5">
        <f t="shared" si="5"/>
        <v>0.1791761435430882</v>
      </c>
      <c r="E58" s="38" t="s">
        <v>24</v>
      </c>
      <c r="F58" s="6">
        <v>188</v>
      </c>
      <c r="G58" s="5">
        <f t="shared" si="6"/>
        <v>0.25753424657534246</v>
      </c>
    </row>
    <row r="59" spans="1:23" x14ac:dyDescent="0.25">
      <c r="A59" s="38" t="s">
        <v>50</v>
      </c>
      <c r="B59" s="6">
        <v>1884</v>
      </c>
      <c r="C59" s="5">
        <f t="shared" si="5"/>
        <v>0.15870609047258025</v>
      </c>
      <c r="E59" s="38" t="s">
        <v>15</v>
      </c>
      <c r="F59" s="6">
        <v>121</v>
      </c>
      <c r="G59" s="5">
        <f t="shared" si="6"/>
        <v>0.16575342465753426</v>
      </c>
    </row>
    <row r="60" spans="1:23" x14ac:dyDescent="0.25">
      <c r="A60" s="38" t="s">
        <v>51</v>
      </c>
      <c r="B60" s="6">
        <v>1794</v>
      </c>
      <c r="C60" s="5">
        <f t="shared" si="5"/>
        <v>0.15112458933535508</v>
      </c>
      <c r="E60" s="38" t="s">
        <v>27</v>
      </c>
      <c r="F60" s="6">
        <v>103</v>
      </c>
      <c r="G60" s="5">
        <f t="shared" si="6"/>
        <v>0.14109589041095891</v>
      </c>
    </row>
    <row r="61" spans="1:23" x14ac:dyDescent="0.25">
      <c r="A61" s="13" t="s">
        <v>52</v>
      </c>
      <c r="B61" s="14">
        <v>2891</v>
      </c>
      <c r="C61" s="15">
        <f t="shared" si="5"/>
        <v>0.24353466430797743</v>
      </c>
      <c r="E61" s="38" t="s">
        <v>30</v>
      </c>
      <c r="F61" s="6">
        <v>60</v>
      </c>
      <c r="G61" s="5">
        <f t="shared" si="6"/>
        <v>8.2191780821917804E-2</v>
      </c>
    </row>
    <row r="62" spans="1:23" ht="15.75" thickBot="1" x14ac:dyDescent="0.3">
      <c r="A62" s="39" t="s">
        <v>5</v>
      </c>
      <c r="B62" s="3">
        <f>SUM(B55:B61)</f>
        <v>11871</v>
      </c>
      <c r="C62" s="2"/>
      <c r="E62" s="38" t="s">
        <v>145</v>
      </c>
      <c r="F62" s="6">
        <v>13</v>
      </c>
      <c r="G62" s="5">
        <f t="shared" si="6"/>
        <v>1.7808219178082191E-2</v>
      </c>
    </row>
    <row r="63" spans="1:23" ht="15.75" thickBot="1" x14ac:dyDescent="0.3">
      <c r="E63" s="13" t="s">
        <v>13</v>
      </c>
      <c r="F63" s="14">
        <v>6</v>
      </c>
      <c r="G63" s="15">
        <f t="shared" si="6"/>
        <v>8.21917808219178E-3</v>
      </c>
    </row>
    <row r="64" spans="1:23" ht="18" thickBot="1" x14ac:dyDescent="0.35">
      <c r="A64" s="156" t="s">
        <v>53</v>
      </c>
      <c r="B64" s="157"/>
      <c r="C64" s="158"/>
      <c r="E64" s="39" t="s">
        <v>5</v>
      </c>
      <c r="F64" s="3">
        <f>SUM(F57:F63)</f>
        <v>730</v>
      </c>
      <c r="G64" s="2"/>
    </row>
    <row r="65" spans="1:3" x14ac:dyDescent="0.25">
      <c r="A65" s="12" t="s">
        <v>45</v>
      </c>
      <c r="B65" s="4" t="s">
        <v>7</v>
      </c>
      <c r="C65" s="11" t="s">
        <v>2</v>
      </c>
    </row>
    <row r="66" spans="1:3" x14ac:dyDescent="0.25">
      <c r="A66" s="38" t="s">
        <v>46</v>
      </c>
      <c r="B66" s="6">
        <v>196</v>
      </c>
      <c r="C66" s="5">
        <f t="shared" ref="C66:C72" si="7">B66/$B$73</f>
        <v>5.7511737089201875E-2</v>
      </c>
    </row>
    <row r="67" spans="1:3" x14ac:dyDescent="0.25">
      <c r="A67" s="38" t="s">
        <v>47</v>
      </c>
      <c r="B67" s="6">
        <v>203</v>
      </c>
      <c r="C67" s="5">
        <f t="shared" si="7"/>
        <v>5.9565727699530516E-2</v>
      </c>
    </row>
    <row r="68" spans="1:3" x14ac:dyDescent="0.25">
      <c r="A68" s="38" t="s">
        <v>48</v>
      </c>
      <c r="B68" s="6">
        <v>422</v>
      </c>
      <c r="C68" s="5">
        <f t="shared" si="7"/>
        <v>0.1238262910798122</v>
      </c>
    </row>
    <row r="69" spans="1:3" x14ac:dyDescent="0.25">
      <c r="A69" s="38" t="s">
        <v>49</v>
      </c>
      <c r="B69" s="6">
        <v>623</v>
      </c>
      <c r="C69" s="5">
        <f t="shared" si="7"/>
        <v>0.18280516431924881</v>
      </c>
    </row>
    <row r="70" spans="1:3" x14ac:dyDescent="0.25">
      <c r="A70" s="38" t="s">
        <v>50</v>
      </c>
      <c r="B70" s="6">
        <v>447</v>
      </c>
      <c r="C70" s="5">
        <f t="shared" si="7"/>
        <v>0.13116197183098591</v>
      </c>
    </row>
    <row r="71" spans="1:3" x14ac:dyDescent="0.25">
      <c r="A71" s="38" t="s">
        <v>51</v>
      </c>
      <c r="B71" s="6">
        <v>205</v>
      </c>
      <c r="C71" s="5">
        <f t="shared" si="7"/>
        <v>6.0152582159624414E-2</v>
      </c>
    </row>
    <row r="72" spans="1:3" x14ac:dyDescent="0.25">
      <c r="A72" s="13" t="s">
        <v>52</v>
      </c>
      <c r="B72" s="14">
        <v>1312</v>
      </c>
      <c r="C72" s="15">
        <f t="shared" si="7"/>
        <v>0.38497652582159625</v>
      </c>
    </row>
    <row r="73" spans="1:3" ht="15.75" thickBot="1" x14ac:dyDescent="0.3">
      <c r="A73" s="39" t="s">
        <v>5</v>
      </c>
      <c r="B73" s="3">
        <f>SUM(B66:B72)</f>
        <v>3408</v>
      </c>
      <c r="C73" s="2"/>
    </row>
    <row r="75" spans="1:3" ht="15.75" thickBot="1" x14ac:dyDescent="0.3"/>
    <row r="76" spans="1:3" ht="18" thickBot="1" x14ac:dyDescent="0.35">
      <c r="A76" s="160" t="s">
        <v>11</v>
      </c>
      <c r="B76" s="161"/>
      <c r="C76" s="162"/>
    </row>
    <row r="77" spans="1:3" x14ac:dyDescent="0.25">
      <c r="A77" s="12" t="s">
        <v>12</v>
      </c>
      <c r="B77" s="4" t="s">
        <v>1</v>
      </c>
      <c r="C77" s="11" t="s">
        <v>2</v>
      </c>
    </row>
    <row r="78" spans="1:3" x14ac:dyDescent="0.25">
      <c r="A78" s="18" t="s">
        <v>18</v>
      </c>
      <c r="B78" s="6">
        <v>2294</v>
      </c>
      <c r="C78" s="5">
        <f t="shared" ref="C78:C88" si="8">B78/$B$89</f>
        <v>0.19324404009771712</v>
      </c>
    </row>
    <row r="79" spans="1:3" x14ac:dyDescent="0.25">
      <c r="A79" s="18" t="s">
        <v>15</v>
      </c>
      <c r="B79" s="6">
        <v>2272</v>
      </c>
      <c r="C79" s="5">
        <f t="shared" si="8"/>
        <v>0.19139078426417319</v>
      </c>
    </row>
    <row r="80" spans="1:3" x14ac:dyDescent="0.25">
      <c r="A80" s="18" t="s">
        <v>13</v>
      </c>
      <c r="B80" s="6">
        <v>1268</v>
      </c>
      <c r="C80" s="5">
        <f t="shared" si="8"/>
        <v>0.10681492713335018</v>
      </c>
    </row>
    <row r="81" spans="1:4" x14ac:dyDescent="0.25">
      <c r="A81" s="18" t="s">
        <v>24</v>
      </c>
      <c r="B81" s="6">
        <v>1168</v>
      </c>
      <c r="C81" s="5">
        <f t="shared" si="8"/>
        <v>9.8391036980877769E-2</v>
      </c>
    </row>
    <row r="82" spans="1:4" ht="33" customHeight="1" x14ac:dyDescent="0.25">
      <c r="A82" s="18" t="s">
        <v>22</v>
      </c>
      <c r="B82" s="6">
        <v>600</v>
      </c>
      <c r="C82" s="5">
        <f t="shared" si="8"/>
        <v>5.0543340914834471E-2</v>
      </c>
    </row>
    <row r="83" spans="1:4" x14ac:dyDescent="0.25">
      <c r="A83" s="18" t="s">
        <v>20</v>
      </c>
      <c r="B83" s="6">
        <v>432</v>
      </c>
      <c r="C83" s="5">
        <f t="shared" si="8"/>
        <v>3.6391205458680818E-2</v>
      </c>
    </row>
    <row r="84" spans="1:4" x14ac:dyDescent="0.25">
      <c r="A84" s="18" t="s">
        <v>30</v>
      </c>
      <c r="B84" s="6">
        <v>417</v>
      </c>
      <c r="C84" s="5">
        <f t="shared" si="8"/>
        <v>3.5127621935809955E-2</v>
      </c>
    </row>
    <row r="85" spans="1:4" x14ac:dyDescent="0.25">
      <c r="A85" s="18" t="s">
        <v>191</v>
      </c>
      <c r="B85" s="6">
        <v>409</v>
      </c>
      <c r="C85" s="5">
        <f t="shared" si="8"/>
        <v>3.4453710723612162E-2</v>
      </c>
    </row>
    <row r="86" spans="1:4" x14ac:dyDescent="0.25">
      <c r="A86" s="18" t="s">
        <v>17</v>
      </c>
      <c r="B86" s="6">
        <v>330</v>
      </c>
      <c r="C86" s="5">
        <f t="shared" si="8"/>
        <v>2.7798837503158959E-2</v>
      </c>
    </row>
    <row r="87" spans="1:4" x14ac:dyDescent="0.25">
      <c r="A87" s="18" t="s">
        <v>64</v>
      </c>
      <c r="B87" s="6">
        <v>328</v>
      </c>
      <c r="C87" s="5">
        <f t="shared" si="8"/>
        <v>2.7630359700109512E-2</v>
      </c>
    </row>
    <row r="88" spans="1:4" x14ac:dyDescent="0.25">
      <c r="A88" s="19" t="s">
        <v>33</v>
      </c>
      <c r="B88" s="14">
        <v>2353</v>
      </c>
      <c r="C88" s="15">
        <f t="shared" si="8"/>
        <v>0.19821413528767584</v>
      </c>
    </row>
    <row r="89" spans="1:4" ht="15.75" thickBot="1" x14ac:dyDescent="0.3">
      <c r="A89" s="39" t="s">
        <v>5</v>
      </c>
      <c r="B89" s="3">
        <f>SUM(B78:B88)</f>
        <v>11871</v>
      </c>
      <c r="C89" s="2"/>
    </row>
    <row r="90" spans="1:4" ht="15.75" thickBot="1" x14ac:dyDescent="0.3"/>
    <row r="91" spans="1:4" ht="18" thickBot="1" x14ac:dyDescent="0.35">
      <c r="A91" s="156" t="s">
        <v>42</v>
      </c>
      <c r="B91" s="157"/>
      <c r="C91" s="158"/>
    </row>
    <row r="92" spans="1:4" x14ac:dyDescent="0.25">
      <c r="A92" s="12" t="s">
        <v>12</v>
      </c>
      <c r="B92" s="4" t="s">
        <v>1</v>
      </c>
      <c r="C92" s="11" t="s">
        <v>2</v>
      </c>
    </row>
    <row r="93" spans="1:4" x14ac:dyDescent="0.25">
      <c r="A93" s="38" t="s">
        <v>18</v>
      </c>
      <c r="B93" s="6">
        <v>809</v>
      </c>
      <c r="C93" s="5">
        <f t="shared" ref="C93:C103" si="9">B93/$B$104</f>
        <v>0.23738262910798122</v>
      </c>
      <c r="D93" s="45"/>
    </row>
    <row r="94" spans="1:4" x14ac:dyDescent="0.25">
      <c r="A94" s="38" t="s">
        <v>24</v>
      </c>
      <c r="B94" s="6">
        <v>639</v>
      </c>
      <c r="C94" s="5">
        <f t="shared" si="9"/>
        <v>0.1875</v>
      </c>
      <c r="D94" s="48"/>
    </row>
    <row r="95" spans="1:4" x14ac:dyDescent="0.25">
      <c r="A95" s="38" t="s">
        <v>15</v>
      </c>
      <c r="B95" s="6">
        <v>523</v>
      </c>
      <c r="C95" s="5">
        <f t="shared" si="9"/>
        <v>0.153462441314554</v>
      </c>
      <c r="D95" s="48"/>
    </row>
    <row r="96" spans="1:4" x14ac:dyDescent="0.25">
      <c r="A96" s="38" t="s">
        <v>13</v>
      </c>
      <c r="B96" s="6">
        <v>500</v>
      </c>
      <c r="C96" s="5">
        <f t="shared" si="9"/>
        <v>0.14671361502347419</v>
      </c>
    </row>
    <row r="97" spans="1:4" x14ac:dyDescent="0.25">
      <c r="A97" s="38" t="s">
        <v>27</v>
      </c>
      <c r="B97" s="6">
        <v>178</v>
      </c>
      <c r="C97" s="5">
        <f t="shared" si="9"/>
        <v>5.2230046948356805E-2</v>
      </c>
    </row>
    <row r="98" spans="1:4" x14ac:dyDescent="0.25">
      <c r="A98" s="38" t="s">
        <v>30</v>
      </c>
      <c r="B98" s="6">
        <v>118</v>
      </c>
      <c r="C98" s="5">
        <f t="shared" si="9"/>
        <v>3.4624413145539906E-2</v>
      </c>
    </row>
    <row r="99" spans="1:4" x14ac:dyDescent="0.25">
      <c r="A99" s="38" t="s">
        <v>192</v>
      </c>
      <c r="B99" s="6">
        <v>100</v>
      </c>
      <c r="C99" s="5">
        <f t="shared" si="9"/>
        <v>2.9342723004694836E-2</v>
      </c>
    </row>
    <row r="100" spans="1:4" x14ac:dyDescent="0.25">
      <c r="A100" s="38" t="s">
        <v>191</v>
      </c>
      <c r="B100" s="6">
        <v>87</v>
      </c>
      <c r="C100" s="5">
        <f t="shared" si="9"/>
        <v>2.5528169014084508E-2</v>
      </c>
    </row>
    <row r="101" spans="1:4" x14ac:dyDescent="0.25">
      <c r="A101" s="38" t="s">
        <v>20</v>
      </c>
      <c r="B101" s="6">
        <v>51</v>
      </c>
      <c r="C101" s="5">
        <f t="shared" si="9"/>
        <v>1.4964788732394365E-2</v>
      </c>
    </row>
    <row r="102" spans="1:4" x14ac:dyDescent="0.25">
      <c r="A102" s="38" t="s">
        <v>17</v>
      </c>
      <c r="B102" s="6">
        <v>49</v>
      </c>
      <c r="C102" s="5">
        <f t="shared" si="9"/>
        <v>1.4377934272300469E-2</v>
      </c>
      <c r="D102" s="36" t="s">
        <v>115</v>
      </c>
    </row>
    <row r="103" spans="1:4" x14ac:dyDescent="0.25">
      <c r="A103" s="13" t="s">
        <v>33</v>
      </c>
      <c r="B103" s="14">
        <v>354</v>
      </c>
      <c r="C103" s="15">
        <f t="shared" si="9"/>
        <v>0.10387323943661972</v>
      </c>
    </row>
    <row r="104" spans="1:4" ht="36.75" customHeight="1" thickBot="1" x14ac:dyDescent="0.3">
      <c r="A104" s="39" t="s">
        <v>5</v>
      </c>
      <c r="B104" s="3">
        <f>SUM(B93:B103)</f>
        <v>3408</v>
      </c>
      <c r="C104" s="2"/>
    </row>
    <row r="115" ht="34.5" customHeight="1" x14ac:dyDescent="0.25"/>
    <row r="125" ht="32.25" customHeight="1" x14ac:dyDescent="0.25"/>
    <row r="131" ht="32.25" customHeight="1" x14ac:dyDescent="0.25"/>
    <row r="147" spans="1:1" ht="32.25" customHeight="1" x14ac:dyDescent="0.25"/>
    <row r="158" spans="1:1" x14ac:dyDescent="0.25">
      <c r="A158" s="36" t="s">
        <v>109</v>
      </c>
    </row>
  </sheetData>
  <mergeCells count="17">
    <mergeCell ref="E39:G39"/>
    <mergeCell ref="A1:F1"/>
    <mergeCell ref="A5:C5"/>
    <mergeCell ref="I5:J5"/>
    <mergeCell ref="A12:C12"/>
    <mergeCell ref="A24:C24"/>
    <mergeCell ref="A35:C35"/>
    <mergeCell ref="E5:G5"/>
    <mergeCell ref="E12:G12"/>
    <mergeCell ref="E23:G23"/>
    <mergeCell ref="E33:G33"/>
    <mergeCell ref="A41:C41"/>
    <mergeCell ref="A47:C47"/>
    <mergeCell ref="E55:G55"/>
    <mergeCell ref="A76:C76"/>
    <mergeCell ref="A91:C91"/>
    <mergeCell ref="A64:C6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8"/>
  <sheetViews>
    <sheetView topLeftCell="A45" workbookViewId="0">
      <selection activeCell="E58" sqref="E58:F68"/>
    </sheetView>
  </sheetViews>
  <sheetFormatPr defaultColWidth="8.85546875" defaultRowHeight="15" x14ac:dyDescent="0.25"/>
  <cols>
    <col min="1" max="1" width="26.7109375" style="36" customWidth="1"/>
    <col min="2" max="2" width="10.7109375" style="36" bestFit="1" customWidth="1"/>
    <col min="3" max="3" width="7.85546875" style="36" customWidth="1"/>
    <col min="4" max="4" width="8.85546875" style="36"/>
    <col min="5" max="5" width="33.85546875" style="36" bestFit="1" customWidth="1"/>
    <col min="6" max="6" width="18.42578125" style="36" bestFit="1" customWidth="1"/>
    <col min="7" max="7" width="14.7109375" style="36" customWidth="1"/>
    <col min="8" max="8" width="8.85546875" style="36"/>
    <col min="9" max="9" width="27.28515625" style="36" bestFit="1" customWidth="1"/>
    <col min="10" max="16384" width="8.85546875" style="36"/>
  </cols>
  <sheetData>
    <row r="1" spans="1:10" ht="21" x14ac:dyDescent="0.35">
      <c r="A1" s="179" t="s">
        <v>209</v>
      </c>
      <c r="B1" s="179"/>
      <c r="C1" s="179"/>
      <c r="D1" s="179"/>
      <c r="E1" s="179"/>
      <c r="F1" s="179"/>
    </row>
    <row r="2" spans="1:10" ht="21" x14ac:dyDescent="0.35">
      <c r="A2" s="44" t="s">
        <v>102</v>
      </c>
      <c r="F2" s="130"/>
    </row>
    <row r="3" spans="1:10" ht="21" x14ac:dyDescent="0.35">
      <c r="A3" s="36" t="s">
        <v>103</v>
      </c>
      <c r="F3" s="130"/>
    </row>
    <row r="4" spans="1:10" ht="15.75" thickBot="1" x14ac:dyDescent="0.3"/>
    <row r="5" spans="1:10" ht="18" thickBot="1" x14ac:dyDescent="0.35">
      <c r="A5" s="160" t="s">
        <v>34</v>
      </c>
      <c r="B5" s="161"/>
      <c r="C5" s="162"/>
      <c r="E5" s="127" t="s">
        <v>96</v>
      </c>
      <c r="F5" s="128"/>
      <c r="G5" s="129"/>
      <c r="I5" s="160" t="s">
        <v>62</v>
      </c>
      <c r="J5" s="162"/>
    </row>
    <row r="6" spans="1:10" x14ac:dyDescent="0.25">
      <c r="A6" s="12" t="s">
        <v>0</v>
      </c>
      <c r="B6" s="4" t="s">
        <v>1</v>
      </c>
      <c r="C6" s="11" t="s">
        <v>2</v>
      </c>
      <c r="E6" s="12" t="s">
        <v>54</v>
      </c>
      <c r="F6" s="4" t="s">
        <v>1</v>
      </c>
      <c r="G6" s="11" t="s">
        <v>2</v>
      </c>
      <c r="I6" s="17" t="s">
        <v>208</v>
      </c>
      <c r="J6" s="35"/>
    </row>
    <row r="7" spans="1:10" x14ac:dyDescent="0.25">
      <c r="A7" s="38" t="s">
        <v>3</v>
      </c>
      <c r="B7" s="6">
        <v>109800</v>
      </c>
      <c r="C7" s="5">
        <f>B7/$B$9</f>
        <v>0.91932080779664427</v>
      </c>
      <c r="E7" s="38" t="s">
        <v>55</v>
      </c>
      <c r="F7" s="6">
        <v>46709</v>
      </c>
      <c r="G7" s="5">
        <f>F7/$F$9</f>
        <v>0.9628537857393169</v>
      </c>
      <c r="I7" s="38" t="s">
        <v>207</v>
      </c>
      <c r="J7" s="35"/>
    </row>
    <row r="8" spans="1:10" x14ac:dyDescent="0.25">
      <c r="A8" s="13" t="s">
        <v>4</v>
      </c>
      <c r="B8" s="14">
        <v>9636</v>
      </c>
      <c r="C8" s="15">
        <f>B8/$B$9</f>
        <v>8.0679192203355773E-2</v>
      </c>
      <c r="E8" s="13" t="s">
        <v>58</v>
      </c>
      <c r="F8" s="14">
        <v>1802</v>
      </c>
      <c r="G8" s="15">
        <f>F8/$F$9</f>
        <v>3.7146214260683146E-2</v>
      </c>
      <c r="I8" s="38" t="s">
        <v>206</v>
      </c>
      <c r="J8" s="35"/>
    </row>
    <row r="9" spans="1:10" ht="15.75" thickBot="1" x14ac:dyDescent="0.3">
      <c r="A9" s="39" t="s">
        <v>5</v>
      </c>
      <c r="B9" s="3">
        <f>SUM(B7:B8)</f>
        <v>119436</v>
      </c>
      <c r="C9" s="2"/>
      <c r="E9" s="39" t="s">
        <v>5</v>
      </c>
      <c r="F9" s="3">
        <f>SUM(F7:F8)</f>
        <v>48511</v>
      </c>
      <c r="G9" s="2"/>
      <c r="I9" s="38" t="s">
        <v>205</v>
      </c>
      <c r="J9" s="35"/>
    </row>
    <row r="10" spans="1:10" x14ac:dyDescent="0.25">
      <c r="A10" s="36" t="s">
        <v>199</v>
      </c>
      <c r="B10" s="62"/>
      <c r="C10" s="62"/>
      <c r="E10" s="36" t="s">
        <v>115</v>
      </c>
      <c r="I10" s="38" t="s">
        <v>204</v>
      </c>
      <c r="J10" s="35"/>
    </row>
    <row r="11" spans="1:10" ht="15.75" thickBot="1" x14ac:dyDescent="0.3">
      <c r="I11" s="38" t="s">
        <v>203</v>
      </c>
      <c r="J11" s="35"/>
    </row>
    <row r="12" spans="1:10" ht="35.25" thickBot="1" x14ac:dyDescent="0.35">
      <c r="A12" s="160" t="s">
        <v>35</v>
      </c>
      <c r="B12" s="161"/>
      <c r="C12" s="162"/>
      <c r="E12" s="124" t="s">
        <v>56</v>
      </c>
      <c r="F12" s="125"/>
      <c r="G12" s="126"/>
      <c r="I12" s="38" t="s">
        <v>202</v>
      </c>
      <c r="J12" s="35"/>
    </row>
    <row r="13" spans="1:10" x14ac:dyDescent="0.25">
      <c r="A13" s="12" t="s">
        <v>6</v>
      </c>
      <c r="B13" s="4" t="s">
        <v>7</v>
      </c>
      <c r="C13" s="11" t="s">
        <v>2</v>
      </c>
      <c r="E13" s="12" t="s">
        <v>6</v>
      </c>
      <c r="F13" s="4" t="s">
        <v>7</v>
      </c>
      <c r="G13" s="11" t="s">
        <v>2</v>
      </c>
      <c r="I13" s="38" t="s">
        <v>201</v>
      </c>
      <c r="J13" s="35"/>
    </row>
    <row r="14" spans="1:10" x14ac:dyDescent="0.25">
      <c r="A14" s="38" t="s">
        <v>36</v>
      </c>
      <c r="B14" s="6">
        <v>7677</v>
      </c>
      <c r="C14" s="5">
        <f t="shared" ref="C14:C20" si="0">B14/$B$21</f>
        <v>6.4277102381191595E-2</v>
      </c>
      <c r="E14" s="38" t="s">
        <v>36</v>
      </c>
      <c r="F14" s="6">
        <v>1737</v>
      </c>
      <c r="G14" s="5">
        <f t="shared" ref="G14:G19" si="1">F14/$F$20</f>
        <v>5.1733380986418873E-2</v>
      </c>
      <c r="I14" s="38" t="s">
        <v>200</v>
      </c>
      <c r="J14" s="35"/>
    </row>
    <row r="15" spans="1:10" x14ac:dyDescent="0.25">
      <c r="A15" s="38" t="s">
        <v>37</v>
      </c>
      <c r="B15" s="6">
        <v>11642</v>
      </c>
      <c r="C15" s="5">
        <f t="shared" si="0"/>
        <v>9.7474798218292635E-2</v>
      </c>
      <c r="E15" s="38" t="s">
        <v>37</v>
      </c>
      <c r="F15" s="6">
        <v>2721</v>
      </c>
      <c r="G15" s="5">
        <f t="shared" si="1"/>
        <v>8.1040028591851318E-2</v>
      </c>
      <c r="I15" s="38"/>
      <c r="J15" s="35"/>
    </row>
    <row r="16" spans="1:10" x14ac:dyDescent="0.25">
      <c r="A16" s="38" t="s">
        <v>38</v>
      </c>
      <c r="B16" s="6">
        <v>15304</v>
      </c>
      <c r="C16" s="5">
        <f t="shared" si="0"/>
        <v>0.12813557051475266</v>
      </c>
      <c r="E16" s="38" t="s">
        <v>38</v>
      </c>
      <c r="F16" s="6">
        <v>4184</v>
      </c>
      <c r="G16" s="5">
        <f t="shared" si="1"/>
        <v>0.12461281868000953</v>
      </c>
      <c r="I16" s="38"/>
      <c r="J16" s="35"/>
    </row>
    <row r="17" spans="1:10" x14ac:dyDescent="0.25">
      <c r="A17" s="38" t="s">
        <v>39</v>
      </c>
      <c r="B17" s="6">
        <v>16615</v>
      </c>
      <c r="C17" s="5">
        <f t="shared" si="0"/>
        <v>0.13911216048762517</v>
      </c>
      <c r="E17" s="38" t="s">
        <v>39</v>
      </c>
      <c r="F17" s="6">
        <v>4674</v>
      </c>
      <c r="G17" s="5">
        <f t="shared" si="1"/>
        <v>0.13920657612580414</v>
      </c>
      <c r="I17" s="38"/>
      <c r="J17" s="35"/>
    </row>
    <row r="18" spans="1:10" x14ac:dyDescent="0.25">
      <c r="A18" s="38" t="s">
        <v>40</v>
      </c>
      <c r="B18" s="6">
        <v>16745</v>
      </c>
      <c r="C18" s="5">
        <f t="shared" si="0"/>
        <v>0.14020060953146454</v>
      </c>
      <c r="E18" s="38" t="s">
        <v>40</v>
      </c>
      <c r="F18" s="6">
        <v>4464</v>
      </c>
      <c r="G18" s="5">
        <f t="shared" si="1"/>
        <v>0.13295210864903503</v>
      </c>
      <c r="I18" s="38"/>
      <c r="J18" s="35"/>
    </row>
    <row r="19" spans="1:10" x14ac:dyDescent="0.25">
      <c r="A19" s="38" t="s">
        <v>8</v>
      </c>
      <c r="B19" s="6">
        <v>49222</v>
      </c>
      <c r="C19" s="5">
        <f t="shared" si="0"/>
        <v>0.41212029873739908</v>
      </c>
      <c r="E19" s="13" t="s">
        <v>8</v>
      </c>
      <c r="F19" s="14">
        <v>15796</v>
      </c>
      <c r="G19" s="15">
        <f t="shared" si="1"/>
        <v>0.4704550869668811</v>
      </c>
      <c r="I19" s="38"/>
      <c r="J19" s="35"/>
    </row>
    <row r="20" spans="1:10" ht="15.75" thickBot="1" x14ac:dyDescent="0.3">
      <c r="A20" s="13" t="s">
        <v>9</v>
      </c>
      <c r="B20" s="14">
        <v>2231</v>
      </c>
      <c r="C20" s="15">
        <f t="shared" si="0"/>
        <v>1.8679460129274256E-2</v>
      </c>
      <c r="E20" s="39" t="s">
        <v>5</v>
      </c>
      <c r="F20" s="3">
        <f>SUM(F14:F19)</f>
        <v>33576</v>
      </c>
      <c r="G20" s="2"/>
      <c r="I20" s="38"/>
      <c r="J20" s="35"/>
    </row>
    <row r="21" spans="1:10" ht="15.75" thickBot="1" x14ac:dyDescent="0.3">
      <c r="A21" s="39" t="s">
        <v>5</v>
      </c>
      <c r="B21" s="3">
        <f>SUM(B14:B20)</f>
        <v>119436</v>
      </c>
      <c r="C21" s="2"/>
      <c r="E21" s="49" t="s">
        <v>107</v>
      </c>
      <c r="F21" s="138"/>
      <c r="G21" s="138"/>
      <c r="I21" s="38"/>
      <c r="J21" s="35"/>
    </row>
    <row r="22" spans="1:10" ht="15.75" thickBot="1" x14ac:dyDescent="0.3">
      <c r="A22" s="36" t="s">
        <v>199</v>
      </c>
      <c r="I22" s="38"/>
      <c r="J22" s="35"/>
    </row>
    <row r="23" spans="1:10" ht="52.5" thickBot="1" x14ac:dyDescent="0.35">
      <c r="E23" s="124" t="s">
        <v>57</v>
      </c>
      <c r="F23" s="125"/>
      <c r="G23" s="126"/>
      <c r="I23" s="38"/>
      <c r="J23" s="35"/>
    </row>
    <row r="24" spans="1:10" ht="18" thickBot="1" x14ac:dyDescent="0.35">
      <c r="A24" s="160" t="s">
        <v>10</v>
      </c>
      <c r="B24" s="161"/>
      <c r="C24" s="162"/>
      <c r="E24" s="12" t="s">
        <v>6</v>
      </c>
      <c r="F24" s="4" t="s">
        <v>7</v>
      </c>
      <c r="G24" s="11" t="s">
        <v>2</v>
      </c>
      <c r="I24" s="38"/>
      <c r="J24" s="35"/>
    </row>
    <row r="25" spans="1:10" x14ac:dyDescent="0.25">
      <c r="A25" s="12" t="s">
        <v>6</v>
      </c>
      <c r="B25" s="4" t="s">
        <v>7</v>
      </c>
      <c r="C25" s="11" t="s">
        <v>2</v>
      </c>
      <c r="E25" s="38" t="s">
        <v>36</v>
      </c>
      <c r="F25" s="6">
        <v>126</v>
      </c>
      <c r="G25" s="5">
        <f t="shared" ref="G25:G30" si="2">F25/$F$31</f>
        <v>9.1238233164373642E-2</v>
      </c>
      <c r="I25" s="38"/>
      <c r="J25" s="35"/>
    </row>
    <row r="26" spans="1:10" x14ac:dyDescent="0.25">
      <c r="A26" s="38" t="s">
        <v>36</v>
      </c>
      <c r="B26" s="6">
        <v>729</v>
      </c>
      <c r="C26" s="5">
        <f t="shared" ref="C26:C32" si="3">B26/$B$33</f>
        <v>7.565379825653798E-2</v>
      </c>
      <c r="E26" s="38" t="s">
        <v>37</v>
      </c>
      <c r="F26" s="6">
        <v>266</v>
      </c>
      <c r="G26" s="5">
        <f t="shared" si="2"/>
        <v>0.19261404779145547</v>
      </c>
      <c r="I26" s="38"/>
      <c r="J26" s="35"/>
    </row>
    <row r="27" spans="1:10" x14ac:dyDescent="0.25">
      <c r="A27" s="38" t="s">
        <v>37</v>
      </c>
      <c r="B27" s="6">
        <v>1509</v>
      </c>
      <c r="C27" s="5">
        <f t="shared" si="3"/>
        <v>0.15660024906600248</v>
      </c>
      <c r="E27" s="38" t="s">
        <v>38</v>
      </c>
      <c r="F27" s="6">
        <v>334</v>
      </c>
      <c r="G27" s="5">
        <f t="shared" si="2"/>
        <v>0.24185372918175235</v>
      </c>
      <c r="I27" s="38"/>
      <c r="J27" s="35"/>
    </row>
    <row r="28" spans="1:10" x14ac:dyDescent="0.25">
      <c r="A28" s="38" t="s">
        <v>38</v>
      </c>
      <c r="B28" s="6">
        <v>1592</v>
      </c>
      <c r="C28" s="5">
        <f t="shared" si="3"/>
        <v>0.16521378165213782</v>
      </c>
      <c r="E28" s="38" t="s">
        <v>39</v>
      </c>
      <c r="F28" s="6">
        <v>144</v>
      </c>
      <c r="G28" s="5">
        <f t="shared" si="2"/>
        <v>0.10427226647356988</v>
      </c>
      <c r="I28" s="38"/>
      <c r="J28" s="35"/>
    </row>
    <row r="29" spans="1:10" x14ac:dyDescent="0.25">
      <c r="A29" s="38" t="s">
        <v>39</v>
      </c>
      <c r="B29" s="6">
        <v>1098</v>
      </c>
      <c r="C29" s="5">
        <f t="shared" si="3"/>
        <v>0.11394769613947696</v>
      </c>
      <c r="E29" s="38" t="s">
        <v>40</v>
      </c>
      <c r="F29" s="6">
        <v>255</v>
      </c>
      <c r="G29" s="5">
        <f t="shared" si="2"/>
        <v>0.18464880521361332</v>
      </c>
      <c r="I29" s="38"/>
      <c r="J29" s="35"/>
    </row>
    <row r="30" spans="1:10" x14ac:dyDescent="0.25">
      <c r="A30" s="38" t="s">
        <v>40</v>
      </c>
      <c r="B30" s="6">
        <v>1878</v>
      </c>
      <c r="C30" s="5">
        <f t="shared" si="3"/>
        <v>0.19489414694894147</v>
      </c>
      <c r="E30" s="13" t="s">
        <v>8</v>
      </c>
      <c r="F30" s="14">
        <v>256</v>
      </c>
      <c r="G30" s="15">
        <f t="shared" si="2"/>
        <v>0.18537291817523532</v>
      </c>
      <c r="I30" s="38"/>
      <c r="J30" s="35"/>
    </row>
    <row r="31" spans="1:10" ht="15.75" thickBot="1" x14ac:dyDescent="0.3">
      <c r="A31" s="38" t="s">
        <v>8</v>
      </c>
      <c r="B31" s="6">
        <v>2704</v>
      </c>
      <c r="C31" s="5">
        <f t="shared" si="3"/>
        <v>0.2806143628061436</v>
      </c>
      <c r="E31" s="39" t="s">
        <v>5</v>
      </c>
      <c r="F31" s="3">
        <f>SUM(F25:F30)</f>
        <v>1381</v>
      </c>
      <c r="G31" s="2"/>
      <c r="I31" s="39"/>
      <c r="J31" s="2"/>
    </row>
    <row r="32" spans="1:10" ht="15.75" thickBot="1" x14ac:dyDescent="0.3">
      <c r="A32" s="13" t="s">
        <v>9</v>
      </c>
      <c r="B32" s="14">
        <v>126</v>
      </c>
      <c r="C32" s="15">
        <f t="shared" si="3"/>
        <v>1.3075965130759652E-2</v>
      </c>
    </row>
    <row r="33" spans="1:7" ht="52.5" thickBot="1" x14ac:dyDescent="0.35">
      <c r="A33" s="39" t="s">
        <v>5</v>
      </c>
      <c r="B33" s="3">
        <f>SUM(B26:B32)</f>
        <v>9636</v>
      </c>
      <c r="C33" s="2"/>
      <c r="E33" s="124" t="s">
        <v>59</v>
      </c>
      <c r="F33" s="125"/>
      <c r="G33" s="126"/>
    </row>
    <row r="34" spans="1:7" ht="15.75" thickBot="1" x14ac:dyDescent="0.3">
      <c r="E34" s="12" t="s">
        <v>6</v>
      </c>
      <c r="F34" s="4" t="s">
        <v>7</v>
      </c>
      <c r="G34" s="11" t="s">
        <v>2</v>
      </c>
    </row>
    <row r="35" spans="1:7" ht="37.5" customHeight="1" thickBot="1" x14ac:dyDescent="0.35">
      <c r="A35" s="187" t="s">
        <v>119</v>
      </c>
      <c r="B35" s="188"/>
      <c r="C35" s="189"/>
      <c r="E35" s="38" t="s">
        <v>36</v>
      </c>
      <c r="F35" s="6">
        <f>F25</f>
        <v>126</v>
      </c>
      <c r="G35" s="5">
        <f>F35/$F$37</f>
        <v>0.32142857142857145</v>
      </c>
    </row>
    <row r="36" spans="1:7" x14ac:dyDescent="0.25">
      <c r="A36" s="12" t="s">
        <v>0</v>
      </c>
      <c r="B36" s="4" t="s">
        <v>1</v>
      </c>
      <c r="C36" s="11" t="s">
        <v>2</v>
      </c>
      <c r="E36" s="13" t="s">
        <v>37</v>
      </c>
      <c r="F36" s="14">
        <f>F26</f>
        <v>266</v>
      </c>
      <c r="G36" s="15">
        <f>F36/$F$37</f>
        <v>0.6785714285714286</v>
      </c>
    </row>
    <row r="37" spans="1:7" ht="15.75" thickBot="1" x14ac:dyDescent="0.3">
      <c r="A37" s="38" t="s">
        <v>3</v>
      </c>
      <c r="B37" s="6">
        <v>6948</v>
      </c>
      <c r="C37" s="5">
        <v>0.90500000000000003</v>
      </c>
      <c r="E37" s="39" t="s">
        <v>5</v>
      </c>
      <c r="F37" s="3">
        <f>SUM(F35:F36)</f>
        <v>392</v>
      </c>
      <c r="G37" s="2"/>
    </row>
    <row r="38" spans="1:7" ht="15.75" thickBot="1" x14ac:dyDescent="0.3">
      <c r="A38" s="13" t="s">
        <v>4</v>
      </c>
      <c r="B38" s="14">
        <v>729</v>
      </c>
      <c r="C38" s="15">
        <v>9.5000000000000001E-2</v>
      </c>
      <c r="E38" s="36" t="s">
        <v>120</v>
      </c>
    </row>
    <row r="39" spans="1:7" ht="52.5" thickBot="1" x14ac:dyDescent="0.35">
      <c r="A39" s="39" t="s">
        <v>5</v>
      </c>
      <c r="B39" s="3">
        <v>7677</v>
      </c>
      <c r="C39" s="42"/>
      <c r="E39" s="124" t="s">
        <v>60</v>
      </c>
      <c r="F39" s="125"/>
      <c r="G39" s="126"/>
    </row>
    <row r="40" spans="1:7" ht="15.75" thickBot="1" x14ac:dyDescent="0.3">
      <c r="E40" s="12" t="s">
        <v>12</v>
      </c>
      <c r="F40" s="4" t="s">
        <v>1</v>
      </c>
      <c r="G40" s="11" t="s">
        <v>2</v>
      </c>
    </row>
    <row r="41" spans="1:7" ht="18" thickBot="1" x14ac:dyDescent="0.35">
      <c r="A41" s="127" t="s">
        <v>117</v>
      </c>
      <c r="B41" s="128"/>
      <c r="C41" s="129"/>
      <c r="E41" s="38" t="s">
        <v>14</v>
      </c>
      <c r="F41" s="6">
        <v>364</v>
      </c>
      <c r="G41" s="5">
        <f t="shared" ref="G41:G51" si="4">F41/$F$52</f>
        <v>0.26357711803041273</v>
      </c>
    </row>
    <row r="42" spans="1:7" x14ac:dyDescent="0.25">
      <c r="A42" s="12" t="s">
        <v>0</v>
      </c>
      <c r="B42" s="4" t="s">
        <v>1</v>
      </c>
      <c r="C42" s="11" t="s">
        <v>2</v>
      </c>
      <c r="E42" s="38" t="s">
        <v>16</v>
      </c>
      <c r="F42" s="6">
        <v>276</v>
      </c>
      <c r="G42" s="5">
        <f t="shared" si="4"/>
        <v>0.19985517740767561</v>
      </c>
    </row>
    <row r="43" spans="1:7" x14ac:dyDescent="0.25">
      <c r="A43" s="38" t="s">
        <v>3</v>
      </c>
      <c r="B43" s="6">
        <v>10133</v>
      </c>
      <c r="C43" s="5">
        <v>0.87</v>
      </c>
      <c r="E43" s="38" t="s">
        <v>15</v>
      </c>
      <c r="F43" s="6">
        <v>173</v>
      </c>
      <c r="G43" s="5">
        <f t="shared" si="4"/>
        <v>0.12527154236060825</v>
      </c>
    </row>
    <row r="44" spans="1:7" x14ac:dyDescent="0.25">
      <c r="A44" s="13" t="s">
        <v>4</v>
      </c>
      <c r="B44" s="14">
        <v>1509</v>
      </c>
      <c r="C44" s="15">
        <v>0.13</v>
      </c>
      <c r="E44" s="38" t="s">
        <v>22</v>
      </c>
      <c r="F44" s="6">
        <v>139</v>
      </c>
      <c r="G44" s="5">
        <f t="shared" si="4"/>
        <v>0.10065170166545981</v>
      </c>
    </row>
    <row r="45" spans="1:7" ht="15.75" thickBot="1" x14ac:dyDescent="0.3">
      <c r="A45" s="39" t="s">
        <v>5</v>
      </c>
      <c r="B45" s="3">
        <v>11642</v>
      </c>
      <c r="C45" s="2"/>
      <c r="E45" s="38" t="s">
        <v>17</v>
      </c>
      <c r="F45" s="6">
        <v>135</v>
      </c>
      <c r="G45" s="5">
        <f t="shared" si="4"/>
        <v>9.7755249818971754E-2</v>
      </c>
    </row>
    <row r="46" spans="1:7" ht="15.75" thickBot="1" x14ac:dyDescent="0.3">
      <c r="E46" s="38" t="s">
        <v>25</v>
      </c>
      <c r="F46" s="6">
        <v>81</v>
      </c>
      <c r="G46" s="5">
        <f t="shared" si="4"/>
        <v>5.8653149891383052E-2</v>
      </c>
    </row>
    <row r="47" spans="1:7" ht="18" thickBot="1" x14ac:dyDescent="0.35">
      <c r="A47" s="156" t="s">
        <v>41</v>
      </c>
      <c r="B47" s="157"/>
      <c r="C47" s="158"/>
      <c r="E47" s="38" t="s">
        <v>66</v>
      </c>
      <c r="F47" s="6">
        <v>57</v>
      </c>
      <c r="G47" s="5">
        <f t="shared" si="4"/>
        <v>4.1274438812454746E-2</v>
      </c>
    </row>
    <row r="48" spans="1:7" x14ac:dyDescent="0.25">
      <c r="A48" s="12" t="s">
        <v>6</v>
      </c>
      <c r="B48" s="4" t="s">
        <v>7</v>
      </c>
      <c r="C48" s="11" t="s">
        <v>2</v>
      </c>
      <c r="E48" s="38" t="s">
        <v>13</v>
      </c>
      <c r="F48" s="6">
        <v>44</v>
      </c>
      <c r="G48" s="5">
        <f t="shared" si="4"/>
        <v>3.1860970311368572E-2</v>
      </c>
    </row>
    <row r="49" spans="1:18" x14ac:dyDescent="0.25">
      <c r="A49" s="38" t="s">
        <v>36</v>
      </c>
      <c r="B49" s="6">
        <f>B26</f>
        <v>729</v>
      </c>
      <c r="C49" s="5">
        <f>B49/$B$51</f>
        <v>0.32573726541554959</v>
      </c>
      <c r="E49" s="38" t="s">
        <v>97</v>
      </c>
      <c r="F49" s="6">
        <v>22</v>
      </c>
      <c r="G49" s="5">
        <f t="shared" si="4"/>
        <v>1.5930485155684286E-2</v>
      </c>
    </row>
    <row r="50" spans="1:18" x14ac:dyDescent="0.25">
      <c r="A50" s="13" t="s">
        <v>37</v>
      </c>
      <c r="B50" s="14">
        <f>B27</f>
        <v>1509</v>
      </c>
      <c r="C50" s="15">
        <f>B50/$B$51</f>
        <v>0.67426273458445041</v>
      </c>
      <c r="E50" s="38" t="s">
        <v>18</v>
      </c>
      <c r="F50" s="6">
        <v>21</v>
      </c>
      <c r="G50" s="5">
        <f t="shared" si="4"/>
        <v>1.5206372194062274E-2</v>
      </c>
    </row>
    <row r="51" spans="1:18" ht="15.75" thickBot="1" x14ac:dyDescent="0.3">
      <c r="A51" s="39" t="s">
        <v>5</v>
      </c>
      <c r="B51" s="3">
        <f>SUM(B49:B50)</f>
        <v>2238</v>
      </c>
      <c r="C51" s="2"/>
      <c r="E51" s="13" t="s">
        <v>33</v>
      </c>
      <c r="F51" s="14">
        <v>69</v>
      </c>
      <c r="G51" s="15">
        <f t="shared" si="4"/>
        <v>4.9963794351918903E-2</v>
      </c>
    </row>
    <row r="52" spans="1:18" ht="15.75" thickBot="1" x14ac:dyDescent="0.3">
      <c r="E52" s="39" t="s">
        <v>5</v>
      </c>
      <c r="F52" s="3">
        <f>SUM(F41:F51)</f>
        <v>1381</v>
      </c>
      <c r="G52" s="2"/>
    </row>
    <row r="53" spans="1:18" ht="18" thickBot="1" x14ac:dyDescent="0.35">
      <c r="A53" s="127" t="s">
        <v>44</v>
      </c>
      <c r="B53" s="128"/>
      <c r="C53" s="129"/>
    </row>
    <row r="54" spans="1:18" s="37" customFormat="1" x14ac:dyDescent="0.25">
      <c r="A54" s="12" t="s">
        <v>45</v>
      </c>
      <c r="B54" s="4" t="s">
        <v>7</v>
      </c>
      <c r="C54" s="11" t="s">
        <v>2</v>
      </c>
      <c r="D54" s="36"/>
      <c r="E54" s="50" t="s">
        <v>108</v>
      </c>
      <c r="F54" s="36"/>
      <c r="G54" s="36"/>
      <c r="H54" s="36"/>
      <c r="I54" s="36"/>
      <c r="J54" s="36"/>
      <c r="K54" s="36"/>
      <c r="L54" s="36"/>
      <c r="M54" s="36"/>
      <c r="N54" s="36"/>
      <c r="O54" s="36"/>
      <c r="P54" s="36"/>
      <c r="Q54" s="36"/>
      <c r="R54" s="36"/>
    </row>
    <row r="55" spans="1:18" ht="15.75" thickBot="1" x14ac:dyDescent="0.3">
      <c r="A55" s="38" t="s">
        <v>46</v>
      </c>
      <c r="B55" s="6">
        <v>840</v>
      </c>
      <c r="C55" s="5">
        <f t="shared" ref="C55:C61" si="5">B55/$B$62</f>
        <v>8.717310087173101E-2</v>
      </c>
    </row>
    <row r="56" spans="1:18" ht="30.75" customHeight="1" thickBot="1" x14ac:dyDescent="0.35">
      <c r="A56" s="38" t="s">
        <v>47</v>
      </c>
      <c r="B56" s="6">
        <v>452</v>
      </c>
      <c r="C56" s="5">
        <f t="shared" si="5"/>
        <v>4.6907430469074307E-2</v>
      </c>
      <c r="D56" s="37"/>
      <c r="E56" s="124" t="s">
        <v>61</v>
      </c>
      <c r="F56" s="125"/>
      <c r="G56" s="126"/>
    </row>
    <row r="57" spans="1:18" x14ac:dyDescent="0.25">
      <c r="A57" s="38" t="s">
        <v>48</v>
      </c>
      <c r="B57" s="6">
        <v>1409</v>
      </c>
      <c r="C57" s="5">
        <f t="shared" si="5"/>
        <v>0.146222498962225</v>
      </c>
      <c r="E57" s="12" t="s">
        <v>12</v>
      </c>
      <c r="F57" s="4" t="s">
        <v>1</v>
      </c>
      <c r="G57" s="11" t="s">
        <v>2</v>
      </c>
    </row>
    <row r="58" spans="1:18" x14ac:dyDescent="0.25">
      <c r="A58" s="38" t="s">
        <v>49</v>
      </c>
      <c r="B58" s="6">
        <v>1425</v>
      </c>
      <c r="C58" s="5">
        <f t="shared" si="5"/>
        <v>0.1478829389788294</v>
      </c>
      <c r="E58" s="38" t="s">
        <v>16</v>
      </c>
      <c r="F58" s="6">
        <v>88</v>
      </c>
      <c r="G58" s="5">
        <f t="shared" ref="G58:G68" si="6">F58/$F$69</f>
        <v>0.22448979591836735</v>
      </c>
    </row>
    <row r="59" spans="1:18" x14ac:dyDescent="0.25">
      <c r="A59" s="38" t="s">
        <v>50</v>
      </c>
      <c r="B59" s="6">
        <v>1979</v>
      </c>
      <c r="C59" s="5">
        <f t="shared" si="5"/>
        <v>0.20537567455375674</v>
      </c>
      <c r="E59" s="38" t="s">
        <v>66</v>
      </c>
      <c r="F59" s="6">
        <v>57</v>
      </c>
      <c r="G59" s="5">
        <f t="shared" si="6"/>
        <v>0.14540816326530612</v>
      </c>
    </row>
    <row r="60" spans="1:18" x14ac:dyDescent="0.25">
      <c r="A60" s="38" t="s">
        <v>51</v>
      </c>
      <c r="B60" s="6">
        <v>1725</v>
      </c>
      <c r="C60" s="5">
        <f t="shared" si="5"/>
        <v>0.17901618929016189</v>
      </c>
      <c r="E60" s="38" t="s">
        <v>13</v>
      </c>
      <c r="F60" s="6">
        <v>44</v>
      </c>
      <c r="G60" s="5">
        <f t="shared" si="6"/>
        <v>0.11224489795918367</v>
      </c>
    </row>
    <row r="61" spans="1:18" x14ac:dyDescent="0.25">
      <c r="A61" s="13" t="s">
        <v>52</v>
      </c>
      <c r="B61" s="14">
        <v>1806</v>
      </c>
      <c r="C61" s="15">
        <f t="shared" si="5"/>
        <v>0.18742216687422167</v>
      </c>
      <c r="E61" s="38" t="s">
        <v>22</v>
      </c>
      <c r="F61" s="6">
        <v>41</v>
      </c>
      <c r="G61" s="5">
        <f t="shared" si="6"/>
        <v>0.10459183673469388</v>
      </c>
    </row>
    <row r="62" spans="1:18" ht="15.75" thickBot="1" x14ac:dyDescent="0.3">
      <c r="A62" s="39" t="s">
        <v>5</v>
      </c>
      <c r="B62" s="3">
        <f>SUM(B55:B61)</f>
        <v>9636</v>
      </c>
      <c r="C62" s="2"/>
      <c r="E62" s="38" t="s">
        <v>14</v>
      </c>
      <c r="F62" s="6">
        <v>36</v>
      </c>
      <c r="G62" s="5">
        <f t="shared" si="6"/>
        <v>9.1836734693877556E-2</v>
      </c>
    </row>
    <row r="63" spans="1:18" ht="15.75" thickBot="1" x14ac:dyDescent="0.3">
      <c r="E63" s="38" t="s">
        <v>17</v>
      </c>
      <c r="F63" s="6">
        <v>34</v>
      </c>
      <c r="G63" s="5">
        <f t="shared" si="6"/>
        <v>8.673469387755102E-2</v>
      </c>
    </row>
    <row r="64" spans="1:18" ht="52.5" thickBot="1" x14ac:dyDescent="0.35">
      <c r="A64" s="124" t="s">
        <v>53</v>
      </c>
      <c r="B64" s="125"/>
      <c r="C64" s="126"/>
      <c r="E64" s="38" t="s">
        <v>15</v>
      </c>
      <c r="F64" s="6">
        <v>26</v>
      </c>
      <c r="G64" s="5">
        <f t="shared" si="6"/>
        <v>6.6326530612244902E-2</v>
      </c>
    </row>
    <row r="65" spans="1:7" x14ac:dyDescent="0.25">
      <c r="A65" s="12" t="s">
        <v>45</v>
      </c>
      <c r="B65" s="4" t="s">
        <v>7</v>
      </c>
      <c r="C65" s="11" t="s">
        <v>2</v>
      </c>
      <c r="E65" s="38" t="s">
        <v>18</v>
      </c>
      <c r="F65" s="6">
        <v>21</v>
      </c>
      <c r="G65" s="5">
        <f t="shared" si="6"/>
        <v>5.3571428571428568E-2</v>
      </c>
    </row>
    <row r="66" spans="1:7" x14ac:dyDescent="0.25">
      <c r="A66" s="38" t="s">
        <v>46</v>
      </c>
      <c r="B66" s="6">
        <v>78</v>
      </c>
      <c r="C66" s="5">
        <f t="shared" ref="C66:C72" si="7">B66/$B$73</f>
        <v>3.4852546916890083E-2</v>
      </c>
      <c r="E66" s="38" t="s">
        <v>24</v>
      </c>
      <c r="F66" s="6">
        <v>18</v>
      </c>
      <c r="G66" s="5">
        <f t="shared" si="6"/>
        <v>4.5918367346938778E-2</v>
      </c>
    </row>
    <row r="67" spans="1:7" x14ac:dyDescent="0.25">
      <c r="A67" s="38" t="s">
        <v>47</v>
      </c>
      <c r="B67" s="6">
        <v>235</v>
      </c>
      <c r="C67" s="5">
        <f t="shared" si="7"/>
        <v>0.10500446827524576</v>
      </c>
      <c r="E67" s="38" t="s">
        <v>198</v>
      </c>
      <c r="F67" s="6">
        <v>14</v>
      </c>
      <c r="G67" s="5">
        <f t="shared" si="6"/>
        <v>3.5714285714285712E-2</v>
      </c>
    </row>
    <row r="68" spans="1:7" x14ac:dyDescent="0.25">
      <c r="A68" s="38" t="s">
        <v>48</v>
      </c>
      <c r="B68" s="6">
        <v>455</v>
      </c>
      <c r="C68" s="5">
        <f t="shared" si="7"/>
        <v>0.20330652368185881</v>
      </c>
      <c r="E68" s="13" t="s">
        <v>28</v>
      </c>
      <c r="F68" s="14">
        <v>13</v>
      </c>
      <c r="G68" s="15">
        <f t="shared" si="6"/>
        <v>3.3163265306122451E-2</v>
      </c>
    </row>
    <row r="69" spans="1:7" ht="15.75" thickBot="1" x14ac:dyDescent="0.3">
      <c r="A69" s="38" t="s">
        <v>49</v>
      </c>
      <c r="B69" s="6">
        <v>236</v>
      </c>
      <c r="C69" s="5">
        <f t="shared" si="7"/>
        <v>0.10545129579982127</v>
      </c>
      <c r="E69" s="39" t="s">
        <v>5</v>
      </c>
      <c r="F69" s="3">
        <f>SUM(F58:F68)</f>
        <v>392</v>
      </c>
      <c r="G69" s="2"/>
    </row>
    <row r="70" spans="1:7" x14ac:dyDescent="0.25">
      <c r="A70" s="38" t="s">
        <v>50</v>
      </c>
      <c r="B70" s="6">
        <v>383</v>
      </c>
      <c r="C70" s="5">
        <f t="shared" si="7"/>
        <v>0.17113494191242182</v>
      </c>
    </row>
    <row r="71" spans="1:7" x14ac:dyDescent="0.25">
      <c r="A71" s="38" t="s">
        <v>51</v>
      </c>
      <c r="B71" s="6">
        <v>420</v>
      </c>
      <c r="C71" s="5">
        <f t="shared" si="7"/>
        <v>0.1876675603217158</v>
      </c>
    </row>
    <row r="72" spans="1:7" x14ac:dyDescent="0.25">
      <c r="A72" s="13" t="s">
        <v>52</v>
      </c>
      <c r="B72" s="14">
        <v>431</v>
      </c>
      <c r="C72" s="15">
        <f t="shared" si="7"/>
        <v>0.19258266309204647</v>
      </c>
    </row>
    <row r="73" spans="1:7" ht="15.75" thickBot="1" x14ac:dyDescent="0.3">
      <c r="A73" s="39" t="s">
        <v>5</v>
      </c>
      <c r="B73" s="3">
        <f>SUM(B66:B72)</f>
        <v>2238</v>
      </c>
      <c r="C73" s="2"/>
    </row>
    <row r="75" spans="1:7" ht="15.75" thickBot="1" x14ac:dyDescent="0.3"/>
    <row r="76" spans="1:7" ht="18" thickBot="1" x14ac:dyDescent="0.35">
      <c r="A76" s="160" t="s">
        <v>11</v>
      </c>
      <c r="B76" s="161"/>
      <c r="C76" s="162"/>
    </row>
    <row r="77" spans="1:7" x14ac:dyDescent="0.25">
      <c r="A77" s="12" t="s">
        <v>12</v>
      </c>
      <c r="B77" s="4" t="s">
        <v>1</v>
      </c>
      <c r="C77" s="11" t="s">
        <v>2</v>
      </c>
    </row>
    <row r="78" spans="1:7" x14ac:dyDescent="0.25">
      <c r="A78" s="18" t="s">
        <v>14</v>
      </c>
      <c r="B78" s="6">
        <v>1984</v>
      </c>
      <c r="C78" s="5">
        <f t="shared" ref="C78:C88" si="8">B78/$B$89</f>
        <v>0.20589456205894563</v>
      </c>
    </row>
    <row r="79" spans="1:7" x14ac:dyDescent="0.25">
      <c r="A79" s="18" t="s">
        <v>16</v>
      </c>
      <c r="B79" s="6">
        <v>1858</v>
      </c>
      <c r="C79" s="5">
        <f t="shared" si="8"/>
        <v>0.19281859692818598</v>
      </c>
    </row>
    <row r="80" spans="1:7" x14ac:dyDescent="0.25">
      <c r="A80" s="18" t="s">
        <v>17</v>
      </c>
      <c r="B80" s="6">
        <v>1344</v>
      </c>
      <c r="C80" s="5">
        <f t="shared" si="8"/>
        <v>0.13947696139476962</v>
      </c>
    </row>
    <row r="81" spans="1:5" x14ac:dyDescent="0.25">
      <c r="A81" s="18" t="s">
        <v>13</v>
      </c>
      <c r="B81" s="6">
        <v>881</v>
      </c>
      <c r="C81" s="5">
        <f t="shared" si="8"/>
        <v>9.1427978414279784E-2</v>
      </c>
    </row>
    <row r="82" spans="1:5" ht="32.25" customHeight="1" x14ac:dyDescent="0.25">
      <c r="A82" s="18" t="s">
        <v>15</v>
      </c>
      <c r="B82" s="6">
        <v>700</v>
      </c>
      <c r="C82" s="5">
        <f t="shared" si="8"/>
        <v>7.2644250726442511E-2</v>
      </c>
    </row>
    <row r="83" spans="1:5" x14ac:dyDescent="0.25">
      <c r="A83" s="18" t="s">
        <v>22</v>
      </c>
      <c r="B83" s="6">
        <v>463</v>
      </c>
      <c r="C83" s="5">
        <f t="shared" si="8"/>
        <v>4.8048982980489832E-2</v>
      </c>
    </row>
    <row r="84" spans="1:5" x14ac:dyDescent="0.25">
      <c r="A84" s="18" t="s">
        <v>18</v>
      </c>
      <c r="B84" s="6">
        <v>321</v>
      </c>
      <c r="C84" s="5">
        <f t="shared" si="8"/>
        <v>3.331257783312578E-2</v>
      </c>
    </row>
    <row r="85" spans="1:5" x14ac:dyDescent="0.25">
      <c r="A85" s="18" t="s">
        <v>25</v>
      </c>
      <c r="B85" s="6">
        <v>275</v>
      </c>
      <c r="C85" s="5">
        <f t="shared" si="8"/>
        <v>2.8538812785388126E-2</v>
      </c>
    </row>
    <row r="86" spans="1:5" x14ac:dyDescent="0.25">
      <c r="A86" s="18" t="s">
        <v>19</v>
      </c>
      <c r="B86" s="6">
        <v>252</v>
      </c>
      <c r="C86" s="5">
        <f t="shared" si="8"/>
        <v>2.6151930261519303E-2</v>
      </c>
    </row>
    <row r="87" spans="1:5" x14ac:dyDescent="0.25">
      <c r="A87" s="18" t="s">
        <v>26</v>
      </c>
      <c r="B87" s="6">
        <v>213</v>
      </c>
      <c r="C87" s="5">
        <f t="shared" si="8"/>
        <v>2.2104607721046079E-2</v>
      </c>
    </row>
    <row r="88" spans="1:5" x14ac:dyDescent="0.25">
      <c r="A88" s="19" t="s">
        <v>33</v>
      </c>
      <c r="B88" s="14">
        <v>1345</v>
      </c>
      <c r="C88" s="15">
        <f t="shared" si="8"/>
        <v>0.13958073889580738</v>
      </c>
    </row>
    <row r="89" spans="1:5" ht="15.75" thickBot="1" x14ac:dyDescent="0.3">
      <c r="A89" s="39" t="s">
        <v>5</v>
      </c>
      <c r="B89" s="3">
        <f>SUM(B78:B88)</f>
        <v>9636</v>
      </c>
      <c r="C89" s="2"/>
    </row>
    <row r="90" spans="1:5" ht="15.75" thickBot="1" x14ac:dyDescent="0.3"/>
    <row r="91" spans="1:5" ht="18" thickBot="1" x14ac:dyDescent="0.35">
      <c r="A91" s="156" t="s">
        <v>42</v>
      </c>
      <c r="B91" s="157"/>
      <c r="C91" s="158"/>
    </row>
    <row r="92" spans="1:5" x14ac:dyDescent="0.25">
      <c r="A92" s="12" t="s">
        <v>12</v>
      </c>
      <c r="B92" s="4" t="s">
        <v>1</v>
      </c>
      <c r="C92" s="11" t="s">
        <v>2</v>
      </c>
    </row>
    <row r="93" spans="1:5" x14ac:dyDescent="0.25">
      <c r="A93" s="38" t="s">
        <v>13</v>
      </c>
      <c r="B93" s="6">
        <v>477</v>
      </c>
      <c r="C93" s="5">
        <f t="shared" ref="C93:C103" si="9">B93/$B$104</f>
        <v>0.21313672922252011</v>
      </c>
    </row>
    <row r="94" spans="1:5" x14ac:dyDescent="0.25">
      <c r="A94" s="38" t="s">
        <v>16</v>
      </c>
      <c r="B94" s="6">
        <v>396</v>
      </c>
      <c r="C94" s="5">
        <f t="shared" si="9"/>
        <v>0.17694369973190349</v>
      </c>
    </row>
    <row r="95" spans="1:5" x14ac:dyDescent="0.25">
      <c r="A95" s="38" t="s">
        <v>14</v>
      </c>
      <c r="B95" s="6">
        <v>283</v>
      </c>
      <c r="C95" s="5">
        <f t="shared" si="9"/>
        <v>0.12645218945487041</v>
      </c>
      <c r="E95" s="139"/>
    </row>
    <row r="96" spans="1:5" x14ac:dyDescent="0.25">
      <c r="A96" s="38" t="s">
        <v>17</v>
      </c>
      <c r="B96" s="6">
        <v>165</v>
      </c>
      <c r="C96" s="5">
        <f t="shared" si="9"/>
        <v>7.3726541554959779E-2</v>
      </c>
    </row>
    <row r="97" spans="1:3" x14ac:dyDescent="0.25">
      <c r="A97" s="38" t="s">
        <v>66</v>
      </c>
      <c r="B97" s="6">
        <v>117</v>
      </c>
      <c r="C97" s="5">
        <f t="shared" si="9"/>
        <v>5.2278820375335121E-2</v>
      </c>
    </row>
    <row r="98" spans="1:3" x14ac:dyDescent="0.25">
      <c r="A98" s="38" t="s">
        <v>26</v>
      </c>
      <c r="B98" s="6">
        <v>111</v>
      </c>
      <c r="C98" s="5">
        <f t="shared" si="9"/>
        <v>4.9597855227882036E-2</v>
      </c>
    </row>
    <row r="99" spans="1:3" x14ac:dyDescent="0.25">
      <c r="A99" s="38" t="s">
        <v>18</v>
      </c>
      <c r="B99" s="6">
        <v>108</v>
      </c>
      <c r="C99" s="5">
        <f t="shared" si="9"/>
        <v>4.8257372654155493E-2</v>
      </c>
    </row>
    <row r="100" spans="1:3" x14ac:dyDescent="0.25">
      <c r="A100" s="38" t="s">
        <v>22</v>
      </c>
      <c r="B100" s="6">
        <v>101</v>
      </c>
      <c r="C100" s="5">
        <f t="shared" si="9"/>
        <v>4.5129579982126897E-2</v>
      </c>
    </row>
    <row r="101" spans="1:3" x14ac:dyDescent="0.25">
      <c r="A101" s="38" t="s">
        <v>15</v>
      </c>
      <c r="B101" s="6">
        <v>95</v>
      </c>
      <c r="C101" s="5">
        <f t="shared" si="9"/>
        <v>4.2448614834673819E-2</v>
      </c>
    </row>
    <row r="102" spans="1:3" x14ac:dyDescent="0.25">
      <c r="A102" s="38" t="s">
        <v>24</v>
      </c>
      <c r="B102" s="6">
        <v>76</v>
      </c>
      <c r="C102" s="5">
        <f t="shared" si="9"/>
        <v>3.3958891867739052E-2</v>
      </c>
    </row>
    <row r="103" spans="1:3" x14ac:dyDescent="0.25">
      <c r="A103" s="13" t="s">
        <v>33</v>
      </c>
      <c r="B103" s="14">
        <v>309</v>
      </c>
      <c r="C103" s="15">
        <f t="shared" si="9"/>
        <v>0.13806970509383379</v>
      </c>
    </row>
    <row r="104" spans="1:3" ht="32.25" customHeight="1" thickBot="1" x14ac:dyDescent="0.3">
      <c r="A104" s="39" t="s">
        <v>5</v>
      </c>
      <c r="B104" s="3">
        <f>SUM(B93:B103)</f>
        <v>2238</v>
      </c>
      <c r="C104" s="2"/>
    </row>
    <row r="115" spans="1:3" ht="31.5" customHeight="1" x14ac:dyDescent="0.25"/>
    <row r="117" spans="1:3" x14ac:dyDescent="0.25">
      <c r="A117" s="43"/>
      <c r="B117" s="6"/>
      <c r="C117" s="43"/>
    </row>
    <row r="118" spans="1:3" x14ac:dyDescent="0.25">
      <c r="A118" s="45" t="s">
        <v>104</v>
      </c>
    </row>
    <row r="119" spans="1:3" x14ac:dyDescent="0.25">
      <c r="A119" s="48" t="s">
        <v>105</v>
      </c>
    </row>
    <row r="120" spans="1:3" x14ac:dyDescent="0.25">
      <c r="A120" s="48" t="s">
        <v>106</v>
      </c>
    </row>
    <row r="125" spans="1:3" ht="33.75" customHeight="1" x14ac:dyDescent="0.25"/>
    <row r="132" ht="33.75" customHeight="1" x14ac:dyDescent="0.25"/>
    <row r="148" ht="35.25" customHeight="1" x14ac:dyDescent="0.25"/>
    <row r="188" spans="1:1" x14ac:dyDescent="0.25">
      <c r="A188" s="36" t="s">
        <v>109</v>
      </c>
    </row>
  </sheetData>
  <mergeCells count="9">
    <mergeCell ref="I5:J5"/>
    <mergeCell ref="A12:C12"/>
    <mergeCell ref="A24:C24"/>
    <mergeCell ref="A35:C35"/>
    <mergeCell ref="A47:C47"/>
    <mergeCell ref="A76:C76"/>
    <mergeCell ref="A91:C91"/>
    <mergeCell ref="A1:F1"/>
    <mergeCell ref="A5:C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3"/>
  <sheetViews>
    <sheetView topLeftCell="A36" workbookViewId="0">
      <selection activeCell="E58" sqref="E58:F68"/>
    </sheetView>
  </sheetViews>
  <sheetFormatPr defaultColWidth="8.85546875" defaultRowHeight="15" x14ac:dyDescent="0.25"/>
  <cols>
    <col min="1" max="1" width="26.7109375" style="36" customWidth="1"/>
    <col min="2" max="2" width="10.7109375" style="36" bestFit="1" customWidth="1"/>
    <col min="3" max="3" width="7.85546875" style="36" customWidth="1"/>
    <col min="4" max="4" width="8.85546875" style="36"/>
    <col min="5" max="5" width="33.85546875" style="36" bestFit="1" customWidth="1"/>
    <col min="6" max="6" width="18.42578125" style="36" bestFit="1" customWidth="1"/>
    <col min="7" max="7" width="14.85546875" style="36" customWidth="1"/>
    <col min="8" max="8" width="8.85546875" style="36"/>
    <col min="9" max="9" width="11.85546875" style="36" bestFit="1" customWidth="1"/>
    <col min="10" max="16384" width="8.85546875" style="36"/>
  </cols>
  <sheetData>
    <row r="1" spans="1:10" ht="21" x14ac:dyDescent="0.35">
      <c r="A1" s="179" t="s">
        <v>214</v>
      </c>
      <c r="B1" s="179"/>
      <c r="C1" s="179"/>
      <c r="D1" s="179"/>
      <c r="E1" s="179"/>
      <c r="F1" s="179"/>
    </row>
    <row r="2" spans="1:10" ht="21" x14ac:dyDescent="0.35">
      <c r="A2" s="44" t="s">
        <v>102</v>
      </c>
      <c r="F2" s="130"/>
    </row>
    <row r="3" spans="1:10" ht="21" x14ac:dyDescent="0.35">
      <c r="A3" s="36" t="s">
        <v>103</v>
      </c>
      <c r="F3" s="130"/>
    </row>
    <row r="4" spans="1:10" ht="15.75" thickBot="1" x14ac:dyDescent="0.3"/>
    <row r="5" spans="1:10" ht="18" thickBot="1" x14ac:dyDescent="0.35">
      <c r="A5" s="160" t="s">
        <v>34</v>
      </c>
      <c r="B5" s="161"/>
      <c r="C5" s="162"/>
      <c r="E5" s="160" t="s">
        <v>96</v>
      </c>
      <c r="F5" s="161"/>
      <c r="G5" s="162"/>
      <c r="I5" s="160" t="s">
        <v>62</v>
      </c>
      <c r="J5" s="162"/>
    </row>
    <row r="6" spans="1:10" x14ac:dyDescent="0.25">
      <c r="A6" s="12" t="s">
        <v>0</v>
      </c>
      <c r="B6" s="4" t="s">
        <v>1</v>
      </c>
      <c r="C6" s="11" t="s">
        <v>2</v>
      </c>
      <c r="E6" s="12" t="s">
        <v>54</v>
      </c>
      <c r="F6" s="4" t="s">
        <v>1</v>
      </c>
      <c r="G6" s="11" t="s">
        <v>2</v>
      </c>
      <c r="I6" s="17" t="s">
        <v>213</v>
      </c>
      <c r="J6" s="35"/>
    </row>
    <row r="7" spans="1:10" x14ac:dyDescent="0.25">
      <c r="A7" s="38" t="s">
        <v>3</v>
      </c>
      <c r="B7" s="6">
        <v>97091</v>
      </c>
      <c r="C7" s="5">
        <f>B7/$B$9</f>
        <v>0.86665952565853488</v>
      </c>
      <c r="E7" s="38" t="s">
        <v>55</v>
      </c>
      <c r="F7" s="6">
        <v>45524</v>
      </c>
      <c r="G7" s="5">
        <f>F7/$F$9</f>
        <v>0.93035232567644899</v>
      </c>
      <c r="I7" s="38" t="s">
        <v>212</v>
      </c>
      <c r="J7" s="35"/>
    </row>
    <row r="8" spans="1:10" x14ac:dyDescent="0.25">
      <c r="A8" s="13" t="s">
        <v>4</v>
      </c>
      <c r="B8" s="14">
        <v>14938</v>
      </c>
      <c r="C8" s="15">
        <f>B8/$B$9</f>
        <v>0.13334047434146515</v>
      </c>
      <c r="E8" s="13" t="s">
        <v>58</v>
      </c>
      <c r="F8" s="14">
        <v>3408</v>
      </c>
      <c r="G8" s="15">
        <f>F8/$F$9</f>
        <v>6.9647674323551054E-2</v>
      </c>
      <c r="I8" s="38" t="s">
        <v>211</v>
      </c>
      <c r="J8" s="35"/>
    </row>
    <row r="9" spans="1:10" ht="15.75" thickBot="1" x14ac:dyDescent="0.3">
      <c r="A9" s="39" t="s">
        <v>5</v>
      </c>
      <c r="B9" s="3">
        <f>SUM(B7:B8)</f>
        <v>112029</v>
      </c>
      <c r="C9" s="2"/>
      <c r="E9" s="39" t="s">
        <v>5</v>
      </c>
      <c r="F9" s="3">
        <f>SUM(F7:F8)</f>
        <v>48932</v>
      </c>
      <c r="G9" s="2"/>
      <c r="I9" s="38"/>
      <c r="J9" s="35"/>
    </row>
    <row r="10" spans="1:10" x14ac:dyDescent="0.25">
      <c r="A10" s="36" t="s">
        <v>210</v>
      </c>
      <c r="B10" s="62"/>
      <c r="C10" s="62"/>
      <c r="E10" s="36" t="s">
        <v>115</v>
      </c>
      <c r="I10" s="38"/>
      <c r="J10" s="35"/>
    </row>
    <row r="11" spans="1:10" ht="15.75" thickBot="1" x14ac:dyDescent="0.3">
      <c r="I11" s="38"/>
      <c r="J11" s="35"/>
    </row>
    <row r="12" spans="1:10" ht="18" thickBot="1" x14ac:dyDescent="0.35">
      <c r="A12" s="160" t="s">
        <v>35</v>
      </c>
      <c r="B12" s="161"/>
      <c r="C12" s="162"/>
      <c r="E12" s="156" t="s">
        <v>56</v>
      </c>
      <c r="F12" s="157"/>
      <c r="G12" s="158"/>
      <c r="I12" s="38"/>
      <c r="J12" s="35"/>
    </row>
    <row r="13" spans="1:10" x14ac:dyDescent="0.25">
      <c r="A13" s="12" t="s">
        <v>6</v>
      </c>
      <c r="B13" s="4" t="s">
        <v>7</v>
      </c>
      <c r="C13" s="11" t="s">
        <v>2</v>
      </c>
      <c r="E13" s="12" t="s">
        <v>6</v>
      </c>
      <c r="F13" s="4" t="s">
        <v>7</v>
      </c>
      <c r="G13" s="11" t="s">
        <v>2</v>
      </c>
      <c r="I13" s="38"/>
      <c r="J13" s="35"/>
    </row>
    <row r="14" spans="1:10" x14ac:dyDescent="0.25">
      <c r="A14" s="38" t="s">
        <v>36</v>
      </c>
      <c r="B14" s="6">
        <v>9868</v>
      </c>
      <c r="C14" s="5">
        <f t="shared" ref="C14:C20" si="0">B14/$B$21</f>
        <v>8.8084335306036834E-2</v>
      </c>
      <c r="E14" s="38" t="s">
        <v>36</v>
      </c>
      <c r="F14" s="6">
        <v>1863</v>
      </c>
      <c r="G14" s="5">
        <f t="shared" ref="G14:G19" si="1">F14/$F$20</f>
        <v>6.7120622568093383E-2</v>
      </c>
      <c r="I14" s="38"/>
      <c r="J14" s="35"/>
    </row>
    <row r="15" spans="1:10" x14ac:dyDescent="0.25">
      <c r="A15" s="38" t="s">
        <v>37</v>
      </c>
      <c r="B15" s="6">
        <v>13826</v>
      </c>
      <c r="C15" s="5">
        <f t="shared" si="0"/>
        <v>0.12341447303823118</v>
      </c>
      <c r="E15" s="38" t="s">
        <v>37</v>
      </c>
      <c r="F15" s="6">
        <v>3260</v>
      </c>
      <c r="G15" s="5">
        <f t="shared" si="1"/>
        <v>0.11745208243262718</v>
      </c>
      <c r="I15" s="38"/>
      <c r="J15" s="35"/>
    </row>
    <row r="16" spans="1:10" x14ac:dyDescent="0.25">
      <c r="A16" s="38" t="s">
        <v>38</v>
      </c>
      <c r="B16" s="6">
        <v>14781</v>
      </c>
      <c r="C16" s="5">
        <f t="shared" si="0"/>
        <v>0.1319390514955949</v>
      </c>
      <c r="E16" s="38" t="s">
        <v>38</v>
      </c>
      <c r="F16" s="6">
        <v>3288</v>
      </c>
      <c r="G16" s="5">
        <f t="shared" si="1"/>
        <v>0.11846087332468655</v>
      </c>
      <c r="I16" s="38"/>
      <c r="J16" s="35"/>
    </row>
    <row r="17" spans="1:10" x14ac:dyDescent="0.25">
      <c r="A17" s="38" t="s">
        <v>39</v>
      </c>
      <c r="B17" s="6">
        <v>14507</v>
      </c>
      <c r="C17" s="5">
        <f t="shared" si="0"/>
        <v>0.12949325621044552</v>
      </c>
      <c r="E17" s="38" t="s">
        <v>39</v>
      </c>
      <c r="F17" s="6">
        <v>3515</v>
      </c>
      <c r="G17" s="5">
        <f t="shared" si="1"/>
        <v>0.1266392851995965</v>
      </c>
      <c r="I17" s="38"/>
      <c r="J17" s="35"/>
    </row>
    <row r="18" spans="1:10" x14ac:dyDescent="0.25">
      <c r="A18" s="38" t="s">
        <v>40</v>
      </c>
      <c r="B18" s="6">
        <v>13448</v>
      </c>
      <c r="C18" s="5">
        <f t="shared" si="0"/>
        <v>0.12004034669594479</v>
      </c>
      <c r="E18" s="38" t="s">
        <v>40</v>
      </c>
      <c r="F18" s="6">
        <v>3158</v>
      </c>
      <c r="G18" s="5">
        <f t="shared" si="1"/>
        <v>0.11377720132583946</v>
      </c>
      <c r="I18" s="38"/>
      <c r="J18" s="35"/>
    </row>
    <row r="19" spans="1:10" x14ac:dyDescent="0.25">
      <c r="A19" s="38" t="s">
        <v>8</v>
      </c>
      <c r="B19" s="6">
        <v>43306</v>
      </c>
      <c r="C19" s="5">
        <f t="shared" si="0"/>
        <v>0.38656062269590907</v>
      </c>
      <c r="E19" s="13" t="s">
        <v>8</v>
      </c>
      <c r="F19" s="14">
        <v>12672</v>
      </c>
      <c r="G19" s="15">
        <f t="shared" si="1"/>
        <v>0.45654993514915693</v>
      </c>
      <c r="I19" s="38"/>
      <c r="J19" s="35"/>
    </row>
    <row r="20" spans="1:10" ht="15.75" thickBot="1" x14ac:dyDescent="0.3">
      <c r="A20" s="13" t="s">
        <v>9</v>
      </c>
      <c r="B20" s="14">
        <v>2293</v>
      </c>
      <c r="C20" s="15">
        <f t="shared" si="0"/>
        <v>2.0467914557837703E-2</v>
      </c>
      <c r="E20" s="39" t="s">
        <v>5</v>
      </c>
      <c r="F20" s="3">
        <f>SUM(F14:F19)</f>
        <v>27756</v>
      </c>
      <c r="G20" s="2"/>
      <c r="I20" s="38"/>
      <c r="J20" s="35"/>
    </row>
    <row r="21" spans="1:10" ht="15.75" thickBot="1" x14ac:dyDescent="0.3">
      <c r="A21" s="39" t="s">
        <v>5</v>
      </c>
      <c r="B21" s="3">
        <f>SUM(B14:B20)</f>
        <v>112029</v>
      </c>
      <c r="C21" s="2"/>
      <c r="E21" s="49" t="s">
        <v>107</v>
      </c>
      <c r="I21" s="38"/>
      <c r="J21" s="35"/>
    </row>
    <row r="22" spans="1:10" ht="15.75" thickBot="1" x14ac:dyDescent="0.3">
      <c r="A22" s="36" t="s">
        <v>210</v>
      </c>
      <c r="E22" s="135"/>
      <c r="I22" s="38"/>
      <c r="J22" s="35"/>
    </row>
    <row r="23" spans="1:10" ht="18" thickBot="1" x14ac:dyDescent="0.35">
      <c r="E23" s="156" t="s">
        <v>57</v>
      </c>
      <c r="F23" s="157"/>
      <c r="G23" s="158"/>
      <c r="I23" s="38"/>
      <c r="J23" s="35"/>
    </row>
    <row r="24" spans="1:10" ht="18" thickBot="1" x14ac:dyDescent="0.35">
      <c r="A24" s="190" t="s">
        <v>10</v>
      </c>
      <c r="B24" s="191"/>
      <c r="C24" s="192"/>
      <c r="E24" s="12" t="s">
        <v>6</v>
      </c>
      <c r="F24" s="4" t="s">
        <v>7</v>
      </c>
      <c r="G24" s="11" t="s">
        <v>2</v>
      </c>
      <c r="I24" s="38"/>
      <c r="J24" s="35"/>
    </row>
    <row r="25" spans="1:10" x14ac:dyDescent="0.25">
      <c r="A25" s="151" t="s">
        <v>6</v>
      </c>
      <c r="B25" s="150" t="s">
        <v>7</v>
      </c>
      <c r="C25" s="149" t="s">
        <v>2</v>
      </c>
      <c r="E25" s="38" t="s">
        <v>36</v>
      </c>
      <c r="F25" s="6">
        <v>388</v>
      </c>
      <c r="G25" s="5">
        <f t="shared" ref="G25:G30" si="2">F25/$F$31</f>
        <v>0.14803510110644791</v>
      </c>
      <c r="I25" s="38"/>
      <c r="J25" s="35"/>
    </row>
    <row r="26" spans="1:10" x14ac:dyDescent="0.25">
      <c r="A26" s="148" t="s">
        <v>36</v>
      </c>
      <c r="B26" s="147">
        <v>2237</v>
      </c>
      <c r="C26" s="146">
        <f t="shared" ref="C26:C32" si="3">B26/$B$33</f>
        <v>0.14975230954612398</v>
      </c>
      <c r="E26" s="38" t="s">
        <v>37</v>
      </c>
      <c r="F26" s="6">
        <v>812</v>
      </c>
      <c r="G26" s="5">
        <f t="shared" si="2"/>
        <v>0.30980541777947346</v>
      </c>
      <c r="I26" s="38"/>
      <c r="J26" s="35"/>
    </row>
    <row r="27" spans="1:10" x14ac:dyDescent="0.25">
      <c r="A27" s="148" t="s">
        <v>37</v>
      </c>
      <c r="B27" s="147">
        <v>3368</v>
      </c>
      <c r="C27" s="146">
        <f t="shared" si="3"/>
        <v>0.22546525639309145</v>
      </c>
      <c r="E27" s="38" t="s">
        <v>38</v>
      </c>
      <c r="F27" s="6">
        <v>360</v>
      </c>
      <c r="G27" s="5">
        <f t="shared" si="2"/>
        <v>0.13735215566577641</v>
      </c>
      <c r="I27" s="38"/>
      <c r="J27" s="35"/>
    </row>
    <row r="28" spans="1:10" x14ac:dyDescent="0.25">
      <c r="A28" s="148" t="s">
        <v>38</v>
      </c>
      <c r="B28" s="147">
        <v>2561</v>
      </c>
      <c r="C28" s="146">
        <f t="shared" si="3"/>
        <v>0.17144196010175392</v>
      </c>
      <c r="E28" s="38" t="s">
        <v>39</v>
      </c>
      <c r="F28" s="6">
        <v>322</v>
      </c>
      <c r="G28" s="5">
        <f t="shared" si="2"/>
        <v>0.12285387256772225</v>
      </c>
      <c r="I28" s="38"/>
      <c r="J28" s="35"/>
    </row>
    <row r="29" spans="1:10" x14ac:dyDescent="0.25">
      <c r="A29" s="148" t="s">
        <v>39</v>
      </c>
      <c r="B29" s="147">
        <v>2161</v>
      </c>
      <c r="C29" s="146">
        <f t="shared" si="3"/>
        <v>0.14466461373677869</v>
      </c>
      <c r="E29" s="38" t="s">
        <v>40</v>
      </c>
      <c r="F29" s="6">
        <v>251</v>
      </c>
      <c r="G29" s="5">
        <f t="shared" si="2"/>
        <v>9.5764975200305233E-2</v>
      </c>
      <c r="I29" s="38"/>
      <c r="J29" s="35"/>
    </row>
    <row r="30" spans="1:10" x14ac:dyDescent="0.25">
      <c r="A30" s="148" t="s">
        <v>40</v>
      </c>
      <c r="B30" s="147">
        <v>1439</v>
      </c>
      <c r="C30" s="146">
        <f t="shared" si="3"/>
        <v>9.6331503547998396E-2</v>
      </c>
      <c r="E30" s="13" t="s">
        <v>8</v>
      </c>
      <c r="F30" s="14">
        <v>488</v>
      </c>
      <c r="G30" s="15">
        <f t="shared" si="2"/>
        <v>0.18618847768027472</v>
      </c>
      <c r="I30" s="38"/>
      <c r="J30" s="35"/>
    </row>
    <row r="31" spans="1:10" ht="15.75" thickBot="1" x14ac:dyDescent="0.3">
      <c r="A31" s="148" t="s">
        <v>8</v>
      </c>
      <c r="B31" s="147">
        <v>3064</v>
      </c>
      <c r="C31" s="146">
        <f t="shared" si="3"/>
        <v>0.20511447315571027</v>
      </c>
      <c r="E31" s="39" t="s">
        <v>5</v>
      </c>
      <c r="F31" s="3">
        <f>SUM(F25:F30)</f>
        <v>2621</v>
      </c>
      <c r="G31" s="2"/>
      <c r="I31" s="39"/>
      <c r="J31" s="2"/>
    </row>
    <row r="32" spans="1:10" ht="15.75" thickBot="1" x14ac:dyDescent="0.3">
      <c r="A32" s="145" t="s">
        <v>9</v>
      </c>
      <c r="B32" s="144">
        <v>108</v>
      </c>
      <c r="C32" s="143">
        <f t="shared" si="3"/>
        <v>7.2298835185433128E-3</v>
      </c>
    </row>
    <row r="33" spans="1:7" ht="18" thickBot="1" x14ac:dyDescent="0.35">
      <c r="A33" s="142" t="s">
        <v>5</v>
      </c>
      <c r="B33" s="141">
        <f>SUM(B26:B32)</f>
        <v>14938</v>
      </c>
      <c r="C33" s="140"/>
      <c r="E33" s="156" t="s">
        <v>59</v>
      </c>
      <c r="F33" s="157"/>
      <c r="G33" s="158"/>
    </row>
    <row r="34" spans="1:7" ht="15.75" thickBot="1" x14ac:dyDescent="0.3">
      <c r="E34" s="12" t="s">
        <v>6</v>
      </c>
      <c r="F34" s="4" t="s">
        <v>7</v>
      </c>
      <c r="G34" s="11" t="s">
        <v>2</v>
      </c>
    </row>
    <row r="35" spans="1:7" ht="18" thickBot="1" x14ac:dyDescent="0.35">
      <c r="A35" s="187" t="s">
        <v>119</v>
      </c>
      <c r="B35" s="188"/>
      <c r="C35" s="189"/>
      <c r="E35" s="38" t="s">
        <v>36</v>
      </c>
      <c r="F35" s="6">
        <f>F25</f>
        <v>388</v>
      </c>
      <c r="G35" s="5">
        <f>F35/$F$37</f>
        <v>0.32333333333333331</v>
      </c>
    </row>
    <row r="36" spans="1:7" x14ac:dyDescent="0.25">
      <c r="A36" s="12" t="s">
        <v>0</v>
      </c>
      <c r="B36" s="4" t="s">
        <v>1</v>
      </c>
      <c r="C36" s="11" t="s">
        <v>2</v>
      </c>
      <c r="E36" s="13" t="s">
        <v>37</v>
      </c>
      <c r="F36" s="14">
        <f>F26</f>
        <v>812</v>
      </c>
      <c r="G36" s="15">
        <f>F36/$F$37</f>
        <v>0.67666666666666664</v>
      </c>
    </row>
    <row r="37" spans="1:7" ht="15.75" thickBot="1" x14ac:dyDescent="0.3">
      <c r="A37" s="38" t="s">
        <v>3</v>
      </c>
      <c r="B37" s="6">
        <v>7631</v>
      </c>
      <c r="C37" s="5">
        <v>0.77300000000000002</v>
      </c>
      <c r="E37" s="39" t="s">
        <v>5</v>
      </c>
      <c r="F37" s="3">
        <f>SUM(F35:F36)</f>
        <v>1200</v>
      </c>
      <c r="G37" s="2"/>
    </row>
    <row r="38" spans="1:7" x14ac:dyDescent="0.25">
      <c r="A38" s="13" t="s">
        <v>4</v>
      </c>
      <c r="B38" s="14">
        <v>2237</v>
      </c>
      <c r="C38" s="15">
        <v>0.22700000000000001</v>
      </c>
      <c r="E38" s="36" t="s">
        <v>120</v>
      </c>
    </row>
    <row r="39" spans="1:7" ht="15.75" thickBot="1" x14ac:dyDescent="0.3">
      <c r="A39" s="39" t="s">
        <v>5</v>
      </c>
      <c r="B39" s="3">
        <v>9868</v>
      </c>
      <c r="C39" s="42"/>
    </row>
    <row r="40" spans="1:7" ht="18" thickBot="1" x14ac:dyDescent="0.35">
      <c r="E40" s="156" t="s">
        <v>60</v>
      </c>
      <c r="F40" s="157"/>
      <c r="G40" s="158"/>
    </row>
    <row r="41" spans="1:7" ht="18" thickBot="1" x14ac:dyDescent="0.35">
      <c r="A41" s="160" t="s">
        <v>117</v>
      </c>
      <c r="B41" s="161"/>
      <c r="C41" s="162"/>
      <c r="E41" s="12" t="s">
        <v>12</v>
      </c>
      <c r="F41" s="4" t="s">
        <v>1</v>
      </c>
      <c r="G41" s="11" t="s">
        <v>2</v>
      </c>
    </row>
    <row r="42" spans="1:7" x14ac:dyDescent="0.25">
      <c r="A42" s="12" t="s">
        <v>0</v>
      </c>
      <c r="B42" s="4" t="s">
        <v>1</v>
      </c>
      <c r="C42" s="11" t="s">
        <v>2</v>
      </c>
      <c r="E42" s="38" t="s">
        <v>15</v>
      </c>
      <c r="F42" s="6">
        <v>1026</v>
      </c>
      <c r="G42" s="5">
        <f t="shared" ref="G42:G52" si="4">F42/$F$53</f>
        <v>0.39145364364746282</v>
      </c>
    </row>
    <row r="43" spans="1:7" x14ac:dyDescent="0.25">
      <c r="A43" s="38" t="s">
        <v>3</v>
      </c>
      <c r="B43" s="6">
        <v>10458</v>
      </c>
      <c r="C43" s="5">
        <v>0.75600000000000001</v>
      </c>
      <c r="E43" s="38" t="s">
        <v>22</v>
      </c>
      <c r="F43" s="6">
        <v>548</v>
      </c>
      <c r="G43" s="5">
        <f t="shared" si="4"/>
        <v>0.20908050362457078</v>
      </c>
    </row>
    <row r="44" spans="1:7" x14ac:dyDescent="0.25">
      <c r="A44" s="13" t="s">
        <v>4</v>
      </c>
      <c r="B44" s="14">
        <v>3368</v>
      </c>
      <c r="C44" s="15">
        <v>0.24399999999999999</v>
      </c>
      <c r="E44" s="38" t="s">
        <v>17</v>
      </c>
      <c r="F44" s="6">
        <v>275</v>
      </c>
      <c r="G44" s="5">
        <f t="shared" si="4"/>
        <v>0.10492178557802366</v>
      </c>
    </row>
    <row r="45" spans="1:7" ht="15.75" thickBot="1" x14ac:dyDescent="0.3">
      <c r="A45" s="39" t="s">
        <v>5</v>
      </c>
      <c r="B45" s="3">
        <v>13826</v>
      </c>
      <c r="C45" s="2"/>
      <c r="E45" s="38" t="s">
        <v>14</v>
      </c>
      <c r="F45" s="6">
        <v>152</v>
      </c>
      <c r="G45" s="5">
        <f t="shared" si="4"/>
        <v>5.7993132392216713E-2</v>
      </c>
    </row>
    <row r="46" spans="1:7" ht="15.75" thickBot="1" x14ac:dyDescent="0.3">
      <c r="E46" s="38" t="s">
        <v>18</v>
      </c>
      <c r="F46" s="6">
        <v>86</v>
      </c>
      <c r="G46" s="5">
        <f t="shared" si="4"/>
        <v>3.2811903853491031E-2</v>
      </c>
    </row>
    <row r="47" spans="1:7" ht="18" thickBot="1" x14ac:dyDescent="0.35">
      <c r="A47" s="156" t="s">
        <v>41</v>
      </c>
      <c r="B47" s="157"/>
      <c r="C47" s="158"/>
      <c r="E47" s="38" t="s">
        <v>19</v>
      </c>
      <c r="F47" s="6">
        <v>83</v>
      </c>
      <c r="G47" s="5">
        <f t="shared" si="4"/>
        <v>3.1667302556276228E-2</v>
      </c>
    </row>
    <row r="48" spans="1:7" x14ac:dyDescent="0.25">
      <c r="A48" s="12" t="s">
        <v>6</v>
      </c>
      <c r="B48" s="4" t="s">
        <v>7</v>
      </c>
      <c r="C48" s="11" t="s">
        <v>2</v>
      </c>
      <c r="E48" s="38" t="s">
        <v>27</v>
      </c>
      <c r="F48" s="6">
        <v>77</v>
      </c>
      <c r="G48" s="5">
        <f t="shared" si="4"/>
        <v>2.9378099961846624E-2</v>
      </c>
    </row>
    <row r="49" spans="1:19" x14ac:dyDescent="0.25">
      <c r="A49" s="38" t="s">
        <v>36</v>
      </c>
      <c r="B49" s="6">
        <f>B26</f>
        <v>2237</v>
      </c>
      <c r="C49" s="5">
        <f>B49/$B$51</f>
        <v>0.3991079393398751</v>
      </c>
      <c r="E49" s="38" t="s">
        <v>28</v>
      </c>
      <c r="F49" s="6">
        <v>76</v>
      </c>
      <c r="G49" s="5">
        <f t="shared" si="4"/>
        <v>2.8996566196108357E-2</v>
      </c>
    </row>
    <row r="50" spans="1:19" x14ac:dyDescent="0.25">
      <c r="A50" s="13" t="s">
        <v>37</v>
      </c>
      <c r="B50" s="14">
        <f>B27</f>
        <v>3368</v>
      </c>
      <c r="C50" s="15">
        <f>B50/$B$51</f>
        <v>0.6008920606601249</v>
      </c>
      <c r="E50" s="38" t="s">
        <v>72</v>
      </c>
      <c r="F50" s="6">
        <v>76</v>
      </c>
      <c r="G50" s="5">
        <f t="shared" si="4"/>
        <v>2.8996566196108357E-2</v>
      </c>
    </row>
    <row r="51" spans="1:19" ht="15.75" thickBot="1" x14ac:dyDescent="0.3">
      <c r="A51" s="39" t="s">
        <v>5</v>
      </c>
      <c r="B51" s="3">
        <f>SUM(B49:B50)</f>
        <v>5605</v>
      </c>
      <c r="C51" s="2"/>
      <c r="E51" s="38" t="s">
        <v>23</v>
      </c>
      <c r="F51" s="6">
        <v>67</v>
      </c>
      <c r="G51" s="5">
        <f t="shared" si="4"/>
        <v>2.5562762304463946E-2</v>
      </c>
    </row>
    <row r="52" spans="1:19" ht="15.75" thickBot="1" x14ac:dyDescent="0.3">
      <c r="E52" s="13" t="s">
        <v>33</v>
      </c>
      <c r="F52" s="14">
        <v>155</v>
      </c>
      <c r="G52" s="15">
        <f t="shared" si="4"/>
        <v>5.9137733689431517E-2</v>
      </c>
    </row>
    <row r="53" spans="1:19" ht="18" thickBot="1" x14ac:dyDescent="0.35">
      <c r="A53" s="127" t="s">
        <v>44</v>
      </c>
      <c r="B53" s="128"/>
      <c r="C53" s="129"/>
      <c r="E53" s="39" t="s">
        <v>5</v>
      </c>
      <c r="F53" s="3">
        <f>SUM(F42:F52)</f>
        <v>2621</v>
      </c>
      <c r="G53" s="2"/>
    </row>
    <row r="54" spans="1:19" s="37" customFormat="1" x14ac:dyDescent="0.25">
      <c r="A54" s="12" t="s">
        <v>45</v>
      </c>
      <c r="B54" s="4" t="s">
        <v>7</v>
      </c>
      <c r="C54" s="11" t="s">
        <v>2</v>
      </c>
      <c r="D54" s="36"/>
      <c r="E54" s="50" t="s">
        <v>108</v>
      </c>
      <c r="F54" s="36"/>
      <c r="G54" s="36"/>
      <c r="K54" s="36"/>
      <c r="L54" s="36"/>
      <c r="M54" s="36"/>
      <c r="N54" s="36"/>
      <c r="O54" s="36"/>
      <c r="P54" s="36"/>
      <c r="Q54" s="36"/>
      <c r="R54" s="36"/>
      <c r="S54" s="36"/>
    </row>
    <row r="55" spans="1:19" ht="15.75" thickBot="1" x14ac:dyDescent="0.3">
      <c r="A55" s="38" t="s">
        <v>46</v>
      </c>
      <c r="B55" s="6">
        <v>927</v>
      </c>
      <c r="C55" s="5">
        <f t="shared" ref="C55:C61" si="5">B55/$B$62</f>
        <v>6.2056500200830096E-2</v>
      </c>
    </row>
    <row r="56" spans="1:19" ht="18" thickBot="1" x14ac:dyDescent="0.35">
      <c r="A56" s="38" t="s">
        <v>47</v>
      </c>
      <c r="B56" s="6">
        <v>998</v>
      </c>
      <c r="C56" s="5">
        <f t="shared" si="5"/>
        <v>6.6809479180613196E-2</v>
      </c>
      <c r="D56" s="37"/>
      <c r="E56" s="156" t="s">
        <v>61</v>
      </c>
      <c r="F56" s="157"/>
      <c r="G56" s="158"/>
    </row>
    <row r="57" spans="1:19" x14ac:dyDescent="0.25">
      <c r="A57" s="38" t="s">
        <v>48</v>
      </c>
      <c r="B57" s="6">
        <v>2431</v>
      </c>
      <c r="C57" s="5">
        <f t="shared" si="5"/>
        <v>0.16273932253313697</v>
      </c>
      <c r="E57" s="12" t="s">
        <v>12</v>
      </c>
      <c r="F57" s="4" t="s">
        <v>1</v>
      </c>
      <c r="G57" s="11" t="s">
        <v>2</v>
      </c>
    </row>
    <row r="58" spans="1:19" x14ac:dyDescent="0.25">
      <c r="A58" s="38" t="s">
        <v>49</v>
      </c>
      <c r="B58" s="6">
        <v>2419</v>
      </c>
      <c r="C58" s="5">
        <f t="shared" si="5"/>
        <v>0.1619360021421877</v>
      </c>
      <c r="E58" s="38" t="s">
        <v>15</v>
      </c>
      <c r="F58" s="6">
        <v>408</v>
      </c>
      <c r="G58" s="5">
        <f t="shared" ref="G58:G68" si="6">F58/$F$69</f>
        <v>0.34</v>
      </c>
    </row>
    <row r="59" spans="1:19" x14ac:dyDescent="0.25">
      <c r="A59" s="38" t="s">
        <v>50</v>
      </c>
      <c r="B59" s="6">
        <v>3242</v>
      </c>
      <c r="C59" s="5">
        <f t="shared" si="5"/>
        <v>0.21703039228812424</v>
      </c>
      <c r="E59" s="38" t="s">
        <v>22</v>
      </c>
      <c r="F59" s="6">
        <v>351</v>
      </c>
      <c r="G59" s="5">
        <f t="shared" si="6"/>
        <v>0.29249999999999998</v>
      </c>
    </row>
    <row r="60" spans="1:19" x14ac:dyDescent="0.25">
      <c r="A60" s="38" t="s">
        <v>51</v>
      </c>
      <c r="B60" s="6">
        <v>2284</v>
      </c>
      <c r="C60" s="5">
        <f t="shared" si="5"/>
        <v>0.15289864774400858</v>
      </c>
      <c r="E60" s="38" t="s">
        <v>14</v>
      </c>
      <c r="F60" s="6">
        <v>132</v>
      </c>
      <c r="G60" s="5">
        <f t="shared" si="6"/>
        <v>0.11</v>
      </c>
    </row>
    <row r="61" spans="1:19" x14ac:dyDescent="0.25">
      <c r="A61" s="13" t="s">
        <v>52</v>
      </c>
      <c r="B61" s="14">
        <v>2637</v>
      </c>
      <c r="C61" s="15">
        <f t="shared" si="5"/>
        <v>0.1765296559110992</v>
      </c>
      <c r="E61" s="38" t="s">
        <v>17</v>
      </c>
      <c r="F61" s="6">
        <v>70</v>
      </c>
      <c r="G61" s="5">
        <f t="shared" si="6"/>
        <v>5.8333333333333334E-2</v>
      </c>
    </row>
    <row r="62" spans="1:19" ht="15.75" thickBot="1" x14ac:dyDescent="0.3">
      <c r="A62" s="39" t="s">
        <v>5</v>
      </c>
      <c r="B62" s="3">
        <f>SUM(B55:B61)</f>
        <v>14938</v>
      </c>
      <c r="C62" s="2"/>
      <c r="E62" s="38" t="s">
        <v>23</v>
      </c>
      <c r="F62" s="6">
        <v>67</v>
      </c>
      <c r="G62" s="5">
        <f t="shared" si="6"/>
        <v>5.5833333333333332E-2</v>
      </c>
    </row>
    <row r="63" spans="1:19" ht="15.75" thickBot="1" x14ac:dyDescent="0.3">
      <c r="E63" s="38" t="s">
        <v>28</v>
      </c>
      <c r="F63" s="6">
        <v>58</v>
      </c>
      <c r="G63" s="5">
        <f t="shared" si="6"/>
        <v>4.8333333333333332E-2</v>
      </c>
    </row>
    <row r="64" spans="1:19" ht="18" thickBot="1" x14ac:dyDescent="0.35">
      <c r="A64" s="156" t="s">
        <v>53</v>
      </c>
      <c r="B64" s="157"/>
      <c r="C64" s="158"/>
      <c r="E64" s="38" t="s">
        <v>13</v>
      </c>
      <c r="F64" s="6">
        <v>29</v>
      </c>
      <c r="G64" s="5">
        <f t="shared" si="6"/>
        <v>2.4166666666666666E-2</v>
      </c>
    </row>
    <row r="65" spans="1:7" x14ac:dyDescent="0.25">
      <c r="A65" s="12" t="s">
        <v>45</v>
      </c>
      <c r="B65" s="4" t="s">
        <v>7</v>
      </c>
      <c r="C65" s="11" t="s">
        <v>2</v>
      </c>
      <c r="E65" s="38" t="s">
        <v>18</v>
      </c>
      <c r="F65" s="6">
        <v>26</v>
      </c>
      <c r="G65" s="5">
        <f t="shared" si="6"/>
        <v>2.1666666666666667E-2</v>
      </c>
    </row>
    <row r="66" spans="1:7" x14ac:dyDescent="0.25">
      <c r="A66" s="38" t="s">
        <v>46</v>
      </c>
      <c r="B66" s="6">
        <v>216</v>
      </c>
      <c r="C66" s="5">
        <f t="shared" ref="C66:C72" si="7">B66/$B$73</f>
        <v>3.853702051739518E-2</v>
      </c>
      <c r="E66" s="38" t="s">
        <v>24</v>
      </c>
      <c r="F66" s="6">
        <v>25</v>
      </c>
      <c r="G66" s="5">
        <f t="shared" si="6"/>
        <v>2.0833333333333332E-2</v>
      </c>
    </row>
    <row r="67" spans="1:7" x14ac:dyDescent="0.25">
      <c r="A67" s="38" t="s">
        <v>47</v>
      </c>
      <c r="B67" s="6">
        <v>518</v>
      </c>
      <c r="C67" s="5">
        <f t="shared" si="7"/>
        <v>9.2417484388938445E-2</v>
      </c>
      <c r="E67" s="38" t="s">
        <v>27</v>
      </c>
      <c r="F67" s="6">
        <v>18</v>
      </c>
      <c r="G67" s="5">
        <f t="shared" si="6"/>
        <v>1.4999999999999999E-2</v>
      </c>
    </row>
    <row r="68" spans="1:7" x14ac:dyDescent="0.25">
      <c r="A68" s="38" t="s">
        <v>48</v>
      </c>
      <c r="B68" s="6">
        <v>919</v>
      </c>
      <c r="C68" s="5">
        <f t="shared" si="7"/>
        <v>0.1639607493309545</v>
      </c>
      <c r="E68" s="13" t="s">
        <v>68</v>
      </c>
      <c r="F68" s="14">
        <v>16</v>
      </c>
      <c r="G68" s="15">
        <f t="shared" si="6"/>
        <v>1.3333333333333334E-2</v>
      </c>
    </row>
    <row r="69" spans="1:7" ht="15.75" thickBot="1" x14ac:dyDescent="0.3">
      <c r="A69" s="38" t="s">
        <v>49</v>
      </c>
      <c r="B69" s="6">
        <v>833</v>
      </c>
      <c r="C69" s="5">
        <f t="shared" si="7"/>
        <v>0.14861730597680642</v>
      </c>
      <c r="E69" s="39" t="s">
        <v>5</v>
      </c>
      <c r="F69" s="3">
        <f>SUM(F58:F68)</f>
        <v>1200</v>
      </c>
      <c r="G69" s="2"/>
    </row>
    <row r="70" spans="1:7" x14ac:dyDescent="0.25">
      <c r="A70" s="38" t="s">
        <v>50</v>
      </c>
      <c r="B70" s="6">
        <v>1062</v>
      </c>
      <c r="C70" s="5">
        <f t="shared" si="7"/>
        <v>0.18947368421052632</v>
      </c>
    </row>
    <row r="71" spans="1:7" x14ac:dyDescent="0.25">
      <c r="A71" s="38" t="s">
        <v>51</v>
      </c>
      <c r="B71" s="6">
        <v>703</v>
      </c>
      <c r="C71" s="5">
        <f t="shared" si="7"/>
        <v>0.12542372881355932</v>
      </c>
    </row>
    <row r="72" spans="1:7" x14ac:dyDescent="0.25">
      <c r="A72" s="13" t="s">
        <v>52</v>
      </c>
      <c r="B72" s="14">
        <v>1354</v>
      </c>
      <c r="C72" s="15">
        <f t="shared" si="7"/>
        <v>0.24157002676181979</v>
      </c>
    </row>
    <row r="73" spans="1:7" ht="15.75" thickBot="1" x14ac:dyDescent="0.3">
      <c r="A73" s="39" t="s">
        <v>5</v>
      </c>
      <c r="B73" s="3">
        <f>SUM(B66:B72)</f>
        <v>5605</v>
      </c>
      <c r="C73" s="2"/>
    </row>
    <row r="74" spans="1:7" x14ac:dyDescent="0.25">
      <c r="A74" s="43"/>
      <c r="B74" s="6"/>
      <c r="C74" s="43"/>
    </row>
    <row r="75" spans="1:7" ht="15.75" thickBot="1" x14ac:dyDescent="0.3"/>
    <row r="76" spans="1:7" ht="18" thickBot="1" x14ac:dyDescent="0.35">
      <c r="A76" s="160" t="s">
        <v>11</v>
      </c>
      <c r="B76" s="161"/>
      <c r="C76" s="162"/>
    </row>
    <row r="77" spans="1:7" x14ac:dyDescent="0.25">
      <c r="A77" s="12" t="s">
        <v>12</v>
      </c>
      <c r="B77" s="4" t="s">
        <v>1</v>
      </c>
      <c r="C77" s="11" t="s">
        <v>2</v>
      </c>
    </row>
    <row r="78" spans="1:7" x14ac:dyDescent="0.25">
      <c r="A78" s="18" t="s">
        <v>15</v>
      </c>
      <c r="B78" s="6">
        <v>5115</v>
      </c>
      <c r="C78" s="5">
        <f t="shared" ref="C78:C88" si="8">B78/$B$89</f>
        <v>0.34241531664212077</v>
      </c>
    </row>
    <row r="79" spans="1:7" x14ac:dyDescent="0.25">
      <c r="A79" s="18" t="s">
        <v>22</v>
      </c>
      <c r="B79" s="6">
        <v>2752</v>
      </c>
      <c r="C79" s="5">
        <f t="shared" si="8"/>
        <v>0.18422814299102958</v>
      </c>
    </row>
    <row r="80" spans="1:7" x14ac:dyDescent="0.25">
      <c r="A80" s="18" t="s">
        <v>17</v>
      </c>
      <c r="B80" s="6">
        <v>1620</v>
      </c>
      <c r="C80" s="5">
        <f t="shared" si="8"/>
        <v>0.10844825277814968</v>
      </c>
    </row>
    <row r="81" spans="1:3" x14ac:dyDescent="0.25">
      <c r="A81" s="18" t="s">
        <v>14</v>
      </c>
      <c r="B81" s="6">
        <v>715</v>
      </c>
      <c r="C81" s="5">
        <f t="shared" si="8"/>
        <v>4.7864506627393229E-2</v>
      </c>
    </row>
    <row r="82" spans="1:3" x14ac:dyDescent="0.25">
      <c r="A82" s="18" t="s">
        <v>13</v>
      </c>
      <c r="B82" s="6">
        <v>609</v>
      </c>
      <c r="C82" s="5">
        <f t="shared" si="8"/>
        <v>4.0768509840674788E-2</v>
      </c>
    </row>
    <row r="83" spans="1:3" x14ac:dyDescent="0.25">
      <c r="A83" s="18" t="s">
        <v>28</v>
      </c>
      <c r="B83" s="6">
        <v>476</v>
      </c>
      <c r="C83" s="5">
        <f t="shared" si="8"/>
        <v>3.1865042174320526E-2</v>
      </c>
    </row>
    <row r="84" spans="1:3" x14ac:dyDescent="0.25">
      <c r="A84" s="18" t="s">
        <v>18</v>
      </c>
      <c r="B84" s="6">
        <v>378</v>
      </c>
      <c r="C84" s="5">
        <f t="shared" si="8"/>
        <v>2.5304592314901592E-2</v>
      </c>
    </row>
    <row r="85" spans="1:3" x14ac:dyDescent="0.25">
      <c r="A85" s="18" t="s">
        <v>27</v>
      </c>
      <c r="B85" s="6">
        <v>376</v>
      </c>
      <c r="C85" s="5">
        <f t="shared" si="8"/>
        <v>2.5170705583076717E-2</v>
      </c>
    </row>
    <row r="86" spans="1:3" x14ac:dyDescent="0.25">
      <c r="A86" s="18" t="s">
        <v>23</v>
      </c>
      <c r="B86" s="6">
        <v>376</v>
      </c>
      <c r="C86" s="5">
        <f t="shared" si="8"/>
        <v>2.5170705583076717E-2</v>
      </c>
    </row>
    <row r="87" spans="1:3" x14ac:dyDescent="0.25">
      <c r="A87" s="18" t="s">
        <v>16</v>
      </c>
      <c r="B87" s="6">
        <v>331</v>
      </c>
      <c r="C87" s="5">
        <f t="shared" si="8"/>
        <v>2.2158254117017002E-2</v>
      </c>
    </row>
    <row r="88" spans="1:3" x14ac:dyDescent="0.25">
      <c r="A88" s="19" t="s">
        <v>33</v>
      </c>
      <c r="B88" s="14">
        <v>2190</v>
      </c>
      <c r="C88" s="15">
        <f t="shared" si="8"/>
        <v>0.14660597134823938</v>
      </c>
    </row>
    <row r="89" spans="1:3" ht="15.75" thickBot="1" x14ac:dyDescent="0.3">
      <c r="A89" s="39" t="s">
        <v>5</v>
      </c>
      <c r="B89" s="3">
        <f>SUM(B78:B88)</f>
        <v>14938</v>
      </c>
      <c r="C89" s="2"/>
    </row>
    <row r="90" spans="1:3" ht="15.75" thickBot="1" x14ac:dyDescent="0.3"/>
    <row r="91" spans="1:3" ht="18" thickBot="1" x14ac:dyDescent="0.35">
      <c r="A91" s="156" t="s">
        <v>42</v>
      </c>
      <c r="B91" s="157"/>
      <c r="C91" s="158"/>
    </row>
    <row r="92" spans="1:3" x14ac:dyDescent="0.25">
      <c r="A92" s="12" t="s">
        <v>12</v>
      </c>
      <c r="B92" s="4" t="s">
        <v>1</v>
      </c>
      <c r="C92" s="11" t="s">
        <v>2</v>
      </c>
    </row>
    <row r="93" spans="1:3" x14ac:dyDescent="0.25">
      <c r="A93" s="38" t="s">
        <v>15</v>
      </c>
      <c r="B93" s="6">
        <v>1661</v>
      </c>
      <c r="C93" s="5">
        <f t="shared" ref="C93:C103" si="9">B93/$B$104</f>
        <v>0.29634255129348797</v>
      </c>
    </row>
    <row r="94" spans="1:3" x14ac:dyDescent="0.25">
      <c r="A94" s="38" t="s">
        <v>22</v>
      </c>
      <c r="B94" s="6">
        <v>1475</v>
      </c>
      <c r="C94" s="5">
        <f t="shared" si="9"/>
        <v>0.26315789473684209</v>
      </c>
    </row>
    <row r="95" spans="1:3" x14ac:dyDescent="0.25">
      <c r="A95" s="38" t="s">
        <v>14</v>
      </c>
      <c r="B95" s="6">
        <v>600</v>
      </c>
      <c r="C95" s="5">
        <f t="shared" si="9"/>
        <v>0.10704727921498662</v>
      </c>
    </row>
    <row r="96" spans="1:3" x14ac:dyDescent="0.25">
      <c r="A96" s="38" t="s">
        <v>17</v>
      </c>
      <c r="B96" s="6">
        <v>503</v>
      </c>
      <c r="C96" s="5">
        <f t="shared" si="9"/>
        <v>8.9741302408563789E-2</v>
      </c>
    </row>
    <row r="97" spans="1:3" x14ac:dyDescent="0.25">
      <c r="A97" s="38" t="s">
        <v>23</v>
      </c>
      <c r="B97" s="6">
        <v>305</v>
      </c>
      <c r="C97" s="5">
        <f t="shared" si="9"/>
        <v>5.4415700267618196E-2</v>
      </c>
    </row>
    <row r="98" spans="1:3" x14ac:dyDescent="0.25">
      <c r="A98" s="38" t="s">
        <v>13</v>
      </c>
      <c r="B98" s="6">
        <v>220</v>
      </c>
      <c r="C98" s="5">
        <f t="shared" si="9"/>
        <v>3.9250669045495096E-2</v>
      </c>
    </row>
    <row r="99" spans="1:3" x14ac:dyDescent="0.25">
      <c r="A99" s="38" t="s">
        <v>28</v>
      </c>
      <c r="B99" s="6">
        <v>211</v>
      </c>
      <c r="C99" s="5">
        <f t="shared" si="9"/>
        <v>3.7644959857270295E-2</v>
      </c>
    </row>
    <row r="100" spans="1:3" x14ac:dyDescent="0.25">
      <c r="A100" s="38" t="s">
        <v>24</v>
      </c>
      <c r="B100" s="6">
        <v>180</v>
      </c>
      <c r="C100" s="5">
        <f t="shared" si="9"/>
        <v>3.2114183764495985E-2</v>
      </c>
    </row>
    <row r="101" spans="1:3" x14ac:dyDescent="0.25">
      <c r="A101" s="38" t="s">
        <v>68</v>
      </c>
      <c r="B101" s="6">
        <v>109</v>
      </c>
      <c r="C101" s="5">
        <f t="shared" si="9"/>
        <v>1.9446922390722571E-2</v>
      </c>
    </row>
    <row r="102" spans="1:3" x14ac:dyDescent="0.25">
      <c r="A102" s="38" t="s">
        <v>27</v>
      </c>
      <c r="B102" s="6">
        <v>107</v>
      </c>
      <c r="C102" s="5">
        <f t="shared" si="9"/>
        <v>1.9090098126672613E-2</v>
      </c>
    </row>
    <row r="103" spans="1:3" x14ac:dyDescent="0.25">
      <c r="A103" s="13" t="s">
        <v>33</v>
      </c>
      <c r="B103" s="14">
        <v>234</v>
      </c>
      <c r="C103" s="15">
        <f t="shared" si="9"/>
        <v>4.1748438893844782E-2</v>
      </c>
    </row>
    <row r="104" spans="1:3" ht="15.75" thickBot="1" x14ac:dyDescent="0.3">
      <c r="A104" s="39" t="s">
        <v>5</v>
      </c>
      <c r="B104" s="3">
        <f>SUM(B93:B103)</f>
        <v>5605</v>
      </c>
      <c r="C104" s="2"/>
    </row>
    <row r="163" spans="1:1" x14ac:dyDescent="0.25">
      <c r="A163" s="36" t="s">
        <v>109</v>
      </c>
    </row>
  </sheetData>
  <mergeCells count="17">
    <mergeCell ref="E40:G40"/>
    <mergeCell ref="A1:F1"/>
    <mergeCell ref="A5:C5"/>
    <mergeCell ref="I5:J5"/>
    <mergeCell ref="A12:C12"/>
    <mergeCell ref="A24:C24"/>
    <mergeCell ref="A35:C35"/>
    <mergeCell ref="E5:G5"/>
    <mergeCell ref="E12:G12"/>
    <mergeCell ref="E23:G23"/>
    <mergeCell ref="E33:G33"/>
    <mergeCell ref="A41:C41"/>
    <mergeCell ref="A47:C47"/>
    <mergeCell ref="E56:G56"/>
    <mergeCell ref="A76:C76"/>
    <mergeCell ref="A91:C91"/>
    <mergeCell ref="A64:C6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1"/>
  <sheetViews>
    <sheetView topLeftCell="A35" workbookViewId="0">
      <selection activeCell="E56" sqref="E56:F60"/>
    </sheetView>
  </sheetViews>
  <sheetFormatPr defaultColWidth="8.85546875" defaultRowHeight="15" x14ac:dyDescent="0.25"/>
  <cols>
    <col min="1" max="1" width="26.7109375" style="36" customWidth="1"/>
    <col min="2" max="2" width="10.7109375" style="36" bestFit="1" customWidth="1"/>
    <col min="3" max="3" width="7.85546875" style="36" customWidth="1"/>
    <col min="4" max="5" width="8.85546875" style="36"/>
    <col min="6" max="6" width="33.85546875" style="36" bestFit="1" customWidth="1"/>
    <col min="7" max="7" width="18.42578125" style="36" bestFit="1" customWidth="1"/>
    <col min="8" max="8" width="14.7109375" style="36" customWidth="1"/>
    <col min="9" max="9" width="8.85546875" style="36"/>
    <col min="10" max="10" width="26.85546875" style="36" bestFit="1" customWidth="1"/>
    <col min="11" max="16384" width="8.85546875" style="36"/>
  </cols>
  <sheetData>
    <row r="1" spans="1:11" ht="21" x14ac:dyDescent="0.35">
      <c r="A1" s="179" t="s">
        <v>231</v>
      </c>
      <c r="B1" s="179"/>
      <c r="C1" s="179"/>
      <c r="D1" s="179"/>
      <c r="E1" s="179"/>
      <c r="F1" s="179"/>
      <c r="G1" s="179"/>
    </row>
    <row r="2" spans="1:11" ht="21" x14ac:dyDescent="0.35">
      <c r="A2" s="44" t="s">
        <v>102</v>
      </c>
      <c r="G2" s="130"/>
    </row>
    <row r="3" spans="1:11" ht="21" x14ac:dyDescent="0.35">
      <c r="A3" s="36" t="s">
        <v>103</v>
      </c>
      <c r="G3" s="130"/>
    </row>
    <row r="4" spans="1:11" ht="15.75" thickBot="1" x14ac:dyDescent="0.3"/>
    <row r="5" spans="1:11" ht="18" thickBot="1" x14ac:dyDescent="0.35">
      <c r="A5" s="160" t="s">
        <v>34</v>
      </c>
      <c r="B5" s="161"/>
      <c r="C5" s="162"/>
      <c r="E5" s="160" t="s">
        <v>96</v>
      </c>
      <c r="F5" s="161"/>
      <c r="G5" s="162"/>
      <c r="J5" s="160" t="s">
        <v>62</v>
      </c>
      <c r="K5" s="162"/>
    </row>
    <row r="6" spans="1:11" x14ac:dyDescent="0.25">
      <c r="A6" s="12" t="s">
        <v>0</v>
      </c>
      <c r="B6" s="4" t="s">
        <v>1</v>
      </c>
      <c r="C6" s="11" t="s">
        <v>2</v>
      </c>
      <c r="E6" s="12" t="s">
        <v>54</v>
      </c>
      <c r="F6" s="4" t="s">
        <v>1</v>
      </c>
      <c r="G6" s="11" t="s">
        <v>2</v>
      </c>
      <c r="J6" s="17" t="s">
        <v>230</v>
      </c>
      <c r="K6" s="35"/>
    </row>
    <row r="7" spans="1:11" x14ac:dyDescent="0.25">
      <c r="A7" s="38" t="s">
        <v>3</v>
      </c>
      <c r="B7" s="6">
        <v>141409</v>
      </c>
      <c r="C7" s="5">
        <f>B7/$B$9</f>
        <v>0.97844648639672305</v>
      </c>
      <c r="E7" s="38" t="s">
        <v>55</v>
      </c>
      <c r="F7" s="6">
        <v>59264</v>
      </c>
      <c r="G7" s="5">
        <f>F7/$F$9</f>
        <v>0.98791445098268016</v>
      </c>
      <c r="J7" s="38" t="s">
        <v>229</v>
      </c>
      <c r="K7" s="35"/>
    </row>
    <row r="8" spans="1:11" x14ac:dyDescent="0.25">
      <c r="A8" s="13" t="s">
        <v>4</v>
      </c>
      <c r="B8" s="14">
        <v>3115</v>
      </c>
      <c r="C8" s="15">
        <f>B8/$B$9</f>
        <v>2.1553513603276963E-2</v>
      </c>
      <c r="E8" s="13" t="s">
        <v>58</v>
      </c>
      <c r="F8" s="14">
        <v>725</v>
      </c>
      <c r="G8" s="15">
        <f>F8/$F$9</f>
        <v>1.2085549017319843E-2</v>
      </c>
      <c r="J8" s="38" t="s">
        <v>228</v>
      </c>
      <c r="K8" s="35"/>
    </row>
    <row r="9" spans="1:11" ht="15.75" thickBot="1" x14ac:dyDescent="0.3">
      <c r="A9" s="39" t="s">
        <v>5</v>
      </c>
      <c r="B9" s="3">
        <f>SUM(B7:B8)</f>
        <v>144524</v>
      </c>
      <c r="C9" s="2"/>
      <c r="E9" s="39" t="s">
        <v>5</v>
      </c>
      <c r="F9" s="3">
        <f>SUM(F7:F8)</f>
        <v>59989</v>
      </c>
      <c r="G9" s="2"/>
      <c r="J9" s="38" t="s">
        <v>227</v>
      </c>
      <c r="K9" s="35"/>
    </row>
    <row r="10" spans="1:11" x14ac:dyDescent="0.25">
      <c r="A10" s="36" t="s">
        <v>215</v>
      </c>
      <c r="B10" s="62"/>
      <c r="C10" s="62"/>
      <c r="E10" s="36" t="s">
        <v>115</v>
      </c>
      <c r="F10" s="138"/>
      <c r="G10" s="138"/>
      <c r="J10" s="38" t="s">
        <v>226</v>
      </c>
      <c r="K10" s="35"/>
    </row>
    <row r="11" spans="1:11" ht="15.75" thickBot="1" x14ac:dyDescent="0.3">
      <c r="J11" s="38" t="s">
        <v>225</v>
      </c>
      <c r="K11" s="35"/>
    </row>
    <row r="12" spans="1:11" ht="18" thickBot="1" x14ac:dyDescent="0.35">
      <c r="A12" s="160" t="s">
        <v>35</v>
      </c>
      <c r="B12" s="161"/>
      <c r="C12" s="162"/>
      <c r="E12" s="156" t="s">
        <v>56</v>
      </c>
      <c r="F12" s="157"/>
      <c r="G12" s="158"/>
      <c r="J12" s="38" t="s">
        <v>224</v>
      </c>
      <c r="K12" s="35"/>
    </row>
    <row r="13" spans="1:11" x14ac:dyDescent="0.25">
      <c r="A13" s="12" t="s">
        <v>6</v>
      </c>
      <c r="B13" s="4" t="s">
        <v>7</v>
      </c>
      <c r="C13" s="11" t="s">
        <v>2</v>
      </c>
      <c r="E13" s="12" t="s">
        <v>6</v>
      </c>
      <c r="F13" s="4" t="s">
        <v>7</v>
      </c>
      <c r="G13" s="11" t="s">
        <v>2</v>
      </c>
      <c r="J13" s="38" t="s">
        <v>223</v>
      </c>
      <c r="K13" s="35"/>
    </row>
    <row r="14" spans="1:11" x14ac:dyDescent="0.25">
      <c r="A14" s="38" t="s">
        <v>36</v>
      </c>
      <c r="B14" s="6">
        <v>6844</v>
      </c>
      <c r="C14" s="5">
        <f t="shared" ref="C14:C20" si="0">B14/$B$21</f>
        <v>4.7355456533170963E-2</v>
      </c>
      <c r="E14" s="38" t="s">
        <v>36</v>
      </c>
      <c r="F14" s="6">
        <v>1268</v>
      </c>
      <c r="G14" s="5">
        <f t="shared" ref="G14:G19" si="1">F14/$F$20</f>
        <v>3.1777855746579119E-2</v>
      </c>
      <c r="J14" s="38" t="s">
        <v>222</v>
      </c>
      <c r="K14" s="35"/>
    </row>
    <row r="15" spans="1:11" x14ac:dyDescent="0.25">
      <c r="A15" s="38" t="s">
        <v>37</v>
      </c>
      <c r="B15" s="6">
        <v>13257</v>
      </c>
      <c r="C15" s="5">
        <f t="shared" si="0"/>
        <v>9.1728709418504889E-2</v>
      </c>
      <c r="E15" s="38" t="s">
        <v>37</v>
      </c>
      <c r="F15" s="6">
        <v>3038</v>
      </c>
      <c r="G15" s="5">
        <f t="shared" si="1"/>
        <v>7.6136534509548395E-2</v>
      </c>
      <c r="J15" s="38" t="s">
        <v>221</v>
      </c>
      <c r="K15" s="35"/>
    </row>
    <row r="16" spans="1:11" x14ac:dyDescent="0.25">
      <c r="A16" s="38" t="s">
        <v>38</v>
      </c>
      <c r="B16" s="6">
        <v>17873</v>
      </c>
      <c r="C16" s="5">
        <f t="shared" si="0"/>
        <v>0.12366804129417951</v>
      </c>
      <c r="E16" s="38" t="s">
        <v>38</v>
      </c>
      <c r="F16" s="6">
        <v>4474</v>
      </c>
      <c r="G16" s="5">
        <f t="shared" si="1"/>
        <v>0.11212470552854494</v>
      </c>
      <c r="J16" s="38" t="s">
        <v>220</v>
      </c>
      <c r="K16" s="35"/>
    </row>
    <row r="17" spans="1:11" x14ac:dyDescent="0.25">
      <c r="A17" s="38" t="s">
        <v>39</v>
      </c>
      <c r="B17" s="6">
        <v>18949</v>
      </c>
      <c r="C17" s="5">
        <f t="shared" si="0"/>
        <v>0.1311131715147657</v>
      </c>
      <c r="E17" s="38" t="s">
        <v>39</v>
      </c>
      <c r="F17" s="6">
        <v>5120</v>
      </c>
      <c r="G17" s="5">
        <f t="shared" si="1"/>
        <v>0.12831437020700717</v>
      </c>
      <c r="J17" s="38" t="s">
        <v>219</v>
      </c>
      <c r="K17" s="35"/>
    </row>
    <row r="18" spans="1:11" x14ac:dyDescent="0.25">
      <c r="A18" s="38" t="s">
        <v>40</v>
      </c>
      <c r="B18" s="6">
        <v>17611</v>
      </c>
      <c r="C18" s="5">
        <f t="shared" si="0"/>
        <v>0.1218551936010628</v>
      </c>
      <c r="E18" s="38" t="s">
        <v>40</v>
      </c>
      <c r="F18" s="6">
        <v>4804</v>
      </c>
      <c r="G18" s="5">
        <f t="shared" si="1"/>
        <v>0.12039496767079344</v>
      </c>
      <c r="J18" s="38" t="s">
        <v>218</v>
      </c>
      <c r="K18" s="35"/>
    </row>
    <row r="19" spans="1:11" x14ac:dyDescent="0.25">
      <c r="A19" s="38" t="s">
        <v>8</v>
      </c>
      <c r="B19" s="6">
        <v>68448</v>
      </c>
      <c r="C19" s="5">
        <f t="shared" si="0"/>
        <v>0.47360991945974373</v>
      </c>
      <c r="E19" s="13" t="s">
        <v>8</v>
      </c>
      <c r="F19" s="14">
        <v>21198</v>
      </c>
      <c r="G19" s="15">
        <f t="shared" si="1"/>
        <v>0.5312515663375269</v>
      </c>
      <c r="J19" s="38" t="s">
        <v>217</v>
      </c>
      <c r="K19" s="35"/>
    </row>
    <row r="20" spans="1:11" ht="15.75" thickBot="1" x14ac:dyDescent="0.3">
      <c r="A20" s="13" t="s">
        <v>9</v>
      </c>
      <c r="B20" s="14">
        <v>1542</v>
      </c>
      <c r="C20" s="15">
        <f t="shared" si="0"/>
        <v>1.0669508178572417E-2</v>
      </c>
      <c r="E20" s="39" t="s">
        <v>5</v>
      </c>
      <c r="F20" s="3">
        <f>SUM(F14:F19)</f>
        <v>39902</v>
      </c>
      <c r="G20" s="2"/>
      <c r="J20" s="38" t="s">
        <v>216</v>
      </c>
      <c r="K20" s="35"/>
    </row>
    <row r="21" spans="1:11" ht="15.75" thickBot="1" x14ac:dyDescent="0.3">
      <c r="A21" s="39" t="s">
        <v>5</v>
      </c>
      <c r="B21" s="3">
        <f>SUM(B14:B20)</f>
        <v>144524</v>
      </c>
      <c r="C21" s="2"/>
      <c r="E21" s="49" t="s">
        <v>107</v>
      </c>
      <c r="F21" s="138"/>
      <c r="G21" s="138"/>
      <c r="J21" s="38"/>
      <c r="K21" s="35"/>
    </row>
    <row r="22" spans="1:11" ht="15.75" thickBot="1" x14ac:dyDescent="0.3">
      <c r="A22" s="36" t="s">
        <v>215</v>
      </c>
      <c r="J22" s="38"/>
      <c r="K22" s="35"/>
    </row>
    <row r="23" spans="1:11" ht="18" thickBot="1" x14ac:dyDescent="0.35">
      <c r="E23" s="156" t="s">
        <v>57</v>
      </c>
      <c r="F23" s="157"/>
      <c r="G23" s="158"/>
      <c r="J23" s="38"/>
      <c r="K23" s="35"/>
    </row>
    <row r="24" spans="1:11" ht="18" thickBot="1" x14ac:dyDescent="0.35">
      <c r="A24" s="160" t="s">
        <v>10</v>
      </c>
      <c r="B24" s="161"/>
      <c r="C24" s="162"/>
      <c r="E24" s="12" t="s">
        <v>6</v>
      </c>
      <c r="F24" s="4" t="s">
        <v>7</v>
      </c>
      <c r="G24" s="11" t="s">
        <v>2</v>
      </c>
      <c r="J24" s="38"/>
      <c r="K24" s="35"/>
    </row>
    <row r="25" spans="1:11" x14ac:dyDescent="0.25">
      <c r="A25" s="12" t="s">
        <v>6</v>
      </c>
      <c r="B25" s="4" t="s">
        <v>7</v>
      </c>
      <c r="C25" s="11" t="s">
        <v>2</v>
      </c>
      <c r="E25" s="38" t="s">
        <v>36</v>
      </c>
      <c r="F25" s="6">
        <v>67</v>
      </c>
      <c r="G25" s="5">
        <f t="shared" ref="G25:G30" si="2">F25/$F$31</f>
        <v>0.13009708737864079</v>
      </c>
      <c r="J25" s="38"/>
      <c r="K25" s="35"/>
    </row>
    <row r="26" spans="1:11" x14ac:dyDescent="0.25">
      <c r="A26" s="38" t="s">
        <v>36</v>
      </c>
      <c r="B26" s="6">
        <v>489</v>
      </c>
      <c r="C26" s="5">
        <f t="shared" ref="C26:C32" si="3">B26/$B$33</f>
        <v>0.15698234349919743</v>
      </c>
      <c r="E26" s="38" t="s">
        <v>37</v>
      </c>
      <c r="F26" s="6">
        <v>234</v>
      </c>
      <c r="G26" s="5">
        <f t="shared" si="2"/>
        <v>0.45436893203883494</v>
      </c>
      <c r="J26" s="38"/>
      <c r="K26" s="35"/>
    </row>
    <row r="27" spans="1:11" x14ac:dyDescent="0.25">
      <c r="A27" s="38" t="s">
        <v>37</v>
      </c>
      <c r="B27" s="6">
        <v>533</v>
      </c>
      <c r="C27" s="5">
        <f t="shared" si="3"/>
        <v>0.17110754414125201</v>
      </c>
      <c r="E27" s="38" t="s">
        <v>38</v>
      </c>
      <c r="F27" s="6">
        <v>0</v>
      </c>
      <c r="G27" s="5">
        <f t="shared" si="2"/>
        <v>0</v>
      </c>
      <c r="J27" s="38"/>
      <c r="K27" s="35"/>
    </row>
    <row r="28" spans="1:11" x14ac:dyDescent="0.25">
      <c r="A28" s="38" t="s">
        <v>38</v>
      </c>
      <c r="B28" s="6">
        <v>267</v>
      </c>
      <c r="C28" s="5">
        <f t="shared" si="3"/>
        <v>8.5714285714285715E-2</v>
      </c>
      <c r="E28" s="38" t="s">
        <v>39</v>
      </c>
      <c r="F28" s="6">
        <v>102</v>
      </c>
      <c r="G28" s="5">
        <f t="shared" si="2"/>
        <v>0.19805825242718447</v>
      </c>
      <c r="J28" s="38"/>
      <c r="K28" s="35"/>
    </row>
    <row r="29" spans="1:11" x14ac:dyDescent="0.25">
      <c r="A29" s="38" t="s">
        <v>39</v>
      </c>
      <c r="B29" s="6">
        <v>511</v>
      </c>
      <c r="C29" s="5">
        <f t="shared" si="3"/>
        <v>0.16404494382022472</v>
      </c>
      <c r="E29" s="38" t="s">
        <v>40</v>
      </c>
      <c r="F29" s="6">
        <v>26</v>
      </c>
      <c r="G29" s="5">
        <f t="shared" si="2"/>
        <v>5.0485436893203881E-2</v>
      </c>
      <c r="J29" s="38"/>
      <c r="K29" s="35"/>
    </row>
    <row r="30" spans="1:11" x14ac:dyDescent="0.25">
      <c r="A30" s="38" t="s">
        <v>40</v>
      </c>
      <c r="B30" s="6">
        <v>566</v>
      </c>
      <c r="C30" s="5">
        <f t="shared" si="3"/>
        <v>0.18170144462279295</v>
      </c>
      <c r="E30" s="13" t="s">
        <v>8</v>
      </c>
      <c r="F30" s="14">
        <v>86</v>
      </c>
      <c r="G30" s="15">
        <f t="shared" si="2"/>
        <v>0.16699029126213591</v>
      </c>
      <c r="J30" s="38"/>
      <c r="K30" s="35"/>
    </row>
    <row r="31" spans="1:11" ht="15.75" thickBot="1" x14ac:dyDescent="0.3">
      <c r="A31" s="38" t="s">
        <v>8</v>
      </c>
      <c r="B31" s="6">
        <v>695</v>
      </c>
      <c r="C31" s="5">
        <f t="shared" si="3"/>
        <v>0.2231139646869984</v>
      </c>
      <c r="E31" s="39" t="s">
        <v>5</v>
      </c>
      <c r="F31" s="3">
        <f>SUM(F25:F30)</f>
        <v>515</v>
      </c>
      <c r="G31" s="2"/>
      <c r="J31" s="38"/>
      <c r="K31" s="35"/>
    </row>
    <row r="32" spans="1:11" ht="15.75" thickBot="1" x14ac:dyDescent="0.3">
      <c r="A32" s="13" t="s">
        <v>9</v>
      </c>
      <c r="B32" s="14">
        <v>54</v>
      </c>
      <c r="C32" s="15">
        <f t="shared" si="3"/>
        <v>1.7335473515248796E-2</v>
      </c>
      <c r="J32" s="39"/>
      <c r="K32" s="2"/>
    </row>
    <row r="33" spans="1:7" ht="18" thickBot="1" x14ac:dyDescent="0.35">
      <c r="A33" s="39" t="s">
        <v>5</v>
      </c>
      <c r="B33" s="3">
        <f>SUM(B26:B32)</f>
        <v>3115</v>
      </c>
      <c r="C33" s="2"/>
      <c r="E33" s="156" t="s">
        <v>59</v>
      </c>
      <c r="F33" s="157"/>
      <c r="G33" s="158"/>
    </row>
    <row r="34" spans="1:7" ht="15.75" thickBot="1" x14ac:dyDescent="0.3">
      <c r="A34" s="68"/>
      <c r="B34" s="3"/>
      <c r="C34" s="43"/>
      <c r="E34" s="12" t="s">
        <v>6</v>
      </c>
      <c r="F34" s="4" t="s">
        <v>7</v>
      </c>
      <c r="G34" s="11" t="s">
        <v>2</v>
      </c>
    </row>
    <row r="35" spans="1:7" ht="33.75" customHeight="1" thickBot="1" x14ac:dyDescent="0.35">
      <c r="A35" s="187" t="s">
        <v>119</v>
      </c>
      <c r="B35" s="188"/>
      <c r="C35" s="189"/>
      <c r="E35" s="38" t="s">
        <v>36</v>
      </c>
      <c r="F35" s="6">
        <f>F25</f>
        <v>67</v>
      </c>
      <c r="G35" s="5">
        <f>F35/$F$37</f>
        <v>0.22259136212624583</v>
      </c>
    </row>
    <row r="36" spans="1:7" x14ac:dyDescent="0.25">
      <c r="A36" s="12" t="s">
        <v>0</v>
      </c>
      <c r="B36" s="4" t="s">
        <v>1</v>
      </c>
      <c r="C36" s="11" t="s">
        <v>2</v>
      </c>
      <c r="E36" s="13" t="s">
        <v>37</v>
      </c>
      <c r="F36" s="14">
        <f>F26</f>
        <v>234</v>
      </c>
      <c r="G36" s="15">
        <f>F36/$F$37</f>
        <v>0.77740863787375414</v>
      </c>
    </row>
    <row r="37" spans="1:7" ht="15.75" thickBot="1" x14ac:dyDescent="0.3">
      <c r="A37" s="38" t="s">
        <v>3</v>
      </c>
      <c r="B37" s="6">
        <v>6355</v>
      </c>
      <c r="C37" s="5">
        <v>0.92900000000000005</v>
      </c>
      <c r="E37" s="39" t="s">
        <v>5</v>
      </c>
      <c r="F37" s="3">
        <f>SUM(F35:F36)</f>
        <v>301</v>
      </c>
      <c r="G37" s="2"/>
    </row>
    <row r="38" spans="1:7" x14ac:dyDescent="0.25">
      <c r="A38" s="13" t="s">
        <v>4</v>
      </c>
      <c r="B38" s="14">
        <v>489</v>
      </c>
      <c r="C38" s="15">
        <v>7.0999999999999994E-2</v>
      </c>
      <c r="E38" s="36" t="s">
        <v>120</v>
      </c>
    </row>
    <row r="39" spans="1:7" ht="15.75" thickBot="1" x14ac:dyDescent="0.3">
      <c r="A39" s="39" t="s">
        <v>5</v>
      </c>
      <c r="B39" s="3">
        <v>6844</v>
      </c>
      <c r="C39" s="42"/>
    </row>
    <row r="40" spans="1:7" ht="18" thickBot="1" x14ac:dyDescent="0.35">
      <c r="E40" s="156" t="s">
        <v>60</v>
      </c>
      <c r="F40" s="157"/>
      <c r="G40" s="158"/>
    </row>
    <row r="41" spans="1:7" ht="18" thickBot="1" x14ac:dyDescent="0.35">
      <c r="A41" s="127" t="s">
        <v>117</v>
      </c>
      <c r="B41" s="128"/>
      <c r="C41" s="129"/>
      <c r="E41" s="12" t="s">
        <v>12</v>
      </c>
      <c r="F41" s="4" t="s">
        <v>1</v>
      </c>
      <c r="G41" s="11" t="s">
        <v>2</v>
      </c>
    </row>
    <row r="42" spans="1:7" x14ac:dyDescent="0.25">
      <c r="A42" s="12" t="s">
        <v>0</v>
      </c>
      <c r="B42" s="4" t="s">
        <v>1</v>
      </c>
      <c r="C42" s="11" t="s">
        <v>2</v>
      </c>
      <c r="E42" s="38" t="s">
        <v>14</v>
      </c>
      <c r="F42" s="6">
        <v>279</v>
      </c>
      <c r="G42" s="5">
        <f t="shared" ref="G42:G50" si="4">F42/$F$51</f>
        <v>0.54174757281553398</v>
      </c>
    </row>
    <row r="43" spans="1:7" x14ac:dyDescent="0.25">
      <c r="A43" s="38" t="s">
        <v>3</v>
      </c>
      <c r="B43" s="6">
        <v>12724</v>
      </c>
      <c r="C43" s="5">
        <v>0.96</v>
      </c>
      <c r="E43" s="38" t="s">
        <v>17</v>
      </c>
      <c r="F43" s="6">
        <v>66</v>
      </c>
      <c r="G43" s="5">
        <f t="shared" si="4"/>
        <v>0.12815533980582525</v>
      </c>
    </row>
    <row r="44" spans="1:7" x14ac:dyDescent="0.25">
      <c r="A44" s="13" t="s">
        <v>4</v>
      </c>
      <c r="B44" s="14">
        <v>533</v>
      </c>
      <c r="C44" s="15">
        <v>0.04</v>
      </c>
      <c r="E44" s="38" t="s">
        <v>15</v>
      </c>
      <c r="F44" s="6">
        <v>62</v>
      </c>
      <c r="G44" s="5">
        <f t="shared" si="4"/>
        <v>0.12038834951456311</v>
      </c>
    </row>
    <row r="45" spans="1:7" ht="15.75" thickBot="1" x14ac:dyDescent="0.3">
      <c r="A45" s="39" t="s">
        <v>5</v>
      </c>
      <c r="B45" s="3">
        <v>13257</v>
      </c>
      <c r="C45" s="2"/>
      <c r="E45" s="38" t="s">
        <v>16</v>
      </c>
      <c r="F45" s="6">
        <v>29</v>
      </c>
      <c r="G45" s="5">
        <f t="shared" si="4"/>
        <v>5.6310679611650483E-2</v>
      </c>
    </row>
    <row r="46" spans="1:7" ht="15.75" thickBot="1" x14ac:dyDescent="0.3">
      <c r="E46" s="38" t="s">
        <v>22</v>
      </c>
      <c r="F46" s="6">
        <v>19</v>
      </c>
      <c r="G46" s="5">
        <f t="shared" si="4"/>
        <v>3.6893203883495145E-2</v>
      </c>
    </row>
    <row r="47" spans="1:7" ht="18" thickBot="1" x14ac:dyDescent="0.35">
      <c r="A47" s="156" t="s">
        <v>41</v>
      </c>
      <c r="B47" s="157"/>
      <c r="C47" s="158"/>
      <c r="E47" s="38" t="s">
        <v>20</v>
      </c>
      <c r="F47" s="6">
        <v>17</v>
      </c>
      <c r="G47" s="5">
        <f t="shared" si="4"/>
        <v>3.3009708737864081E-2</v>
      </c>
    </row>
    <row r="48" spans="1:7" x14ac:dyDescent="0.25">
      <c r="A48" s="12" t="s">
        <v>6</v>
      </c>
      <c r="B48" s="4" t="s">
        <v>7</v>
      </c>
      <c r="C48" s="11" t="s">
        <v>2</v>
      </c>
      <c r="E48" s="38" t="s">
        <v>21</v>
      </c>
      <c r="F48" s="6">
        <v>16</v>
      </c>
      <c r="G48" s="5">
        <f t="shared" si="4"/>
        <v>3.1067961165048542E-2</v>
      </c>
    </row>
    <row r="49" spans="1:19" x14ac:dyDescent="0.25">
      <c r="A49" s="38" t="s">
        <v>36</v>
      </c>
      <c r="B49" s="6">
        <f>B26</f>
        <v>489</v>
      </c>
      <c r="C49" s="5">
        <f>B49/$B$51</f>
        <v>0.47847358121330724</v>
      </c>
      <c r="E49" s="38" t="s">
        <v>30</v>
      </c>
      <c r="F49" s="6">
        <v>15</v>
      </c>
      <c r="G49" s="5">
        <f t="shared" si="4"/>
        <v>2.9126213592233011E-2</v>
      </c>
    </row>
    <row r="50" spans="1:19" x14ac:dyDescent="0.25">
      <c r="A50" s="13" t="s">
        <v>37</v>
      </c>
      <c r="B50" s="14">
        <f>B27</f>
        <v>533</v>
      </c>
      <c r="C50" s="15">
        <f>B50/$B$51</f>
        <v>0.52152641878669281</v>
      </c>
      <c r="E50" s="13" t="s">
        <v>13</v>
      </c>
      <c r="F50" s="14">
        <v>12</v>
      </c>
      <c r="G50" s="15">
        <f t="shared" si="4"/>
        <v>2.3300970873786409E-2</v>
      </c>
    </row>
    <row r="51" spans="1:19" ht="15.75" thickBot="1" x14ac:dyDescent="0.3">
      <c r="A51" s="39" t="s">
        <v>5</v>
      </c>
      <c r="B51" s="3">
        <f>SUM(B49:B50)</f>
        <v>1022</v>
      </c>
      <c r="C51" s="2"/>
      <c r="E51" s="39" t="s">
        <v>5</v>
      </c>
      <c r="F51" s="3">
        <f>SUM(F42:F50)</f>
        <v>515</v>
      </c>
      <c r="G51" s="2"/>
    </row>
    <row r="52" spans="1:19" ht="15.75" thickBot="1" x14ac:dyDescent="0.3">
      <c r="E52" s="50" t="s">
        <v>108</v>
      </c>
    </row>
    <row r="53" spans="1:19" ht="18" thickBot="1" x14ac:dyDescent="0.35">
      <c r="A53" s="127" t="s">
        <v>44</v>
      </c>
      <c r="B53" s="128"/>
      <c r="C53" s="129"/>
    </row>
    <row r="54" spans="1:19" ht="18" thickBot="1" x14ac:dyDescent="0.35">
      <c r="A54" s="12" t="s">
        <v>45</v>
      </c>
      <c r="B54" s="4" t="s">
        <v>7</v>
      </c>
      <c r="C54" s="11" t="s">
        <v>2</v>
      </c>
      <c r="E54" s="156" t="s">
        <v>61</v>
      </c>
      <c r="F54" s="157"/>
      <c r="G54" s="158"/>
    </row>
    <row r="55" spans="1:19" s="37" customFormat="1" x14ac:dyDescent="0.25">
      <c r="A55" s="38" t="s">
        <v>46</v>
      </c>
      <c r="B55" s="6">
        <v>279</v>
      </c>
      <c r="C55" s="5">
        <f t="shared" ref="C55:C61" si="5">B55/$B$62</f>
        <v>8.956661316211878E-2</v>
      </c>
      <c r="D55" s="36"/>
      <c r="E55" s="12" t="s">
        <v>12</v>
      </c>
      <c r="F55" s="4" t="s">
        <v>1</v>
      </c>
      <c r="G55" s="11" t="s">
        <v>2</v>
      </c>
      <c r="H55" s="36"/>
      <c r="I55" s="36"/>
      <c r="J55" s="36"/>
      <c r="K55" s="36"/>
      <c r="L55" s="36"/>
      <c r="M55" s="36"/>
      <c r="N55" s="36"/>
      <c r="O55" s="36"/>
      <c r="P55" s="36"/>
      <c r="Q55" s="36"/>
      <c r="R55" s="36"/>
      <c r="S55" s="36"/>
    </row>
    <row r="56" spans="1:19" ht="34.5" customHeight="1" x14ac:dyDescent="0.25">
      <c r="A56" s="38" t="s">
        <v>47</v>
      </c>
      <c r="B56" s="6">
        <v>166</v>
      </c>
      <c r="C56" s="5">
        <f t="shared" si="5"/>
        <v>5.3290529695024076E-2</v>
      </c>
      <c r="D56" s="37"/>
      <c r="E56" s="38" t="s">
        <v>14</v>
      </c>
      <c r="F56" s="6">
        <v>213</v>
      </c>
      <c r="G56" s="5">
        <f>F56/$F$61</f>
        <v>0.70764119601328901</v>
      </c>
    </row>
    <row r="57" spans="1:19" x14ac:dyDescent="0.25">
      <c r="A57" s="38" t="s">
        <v>48</v>
      </c>
      <c r="B57" s="6">
        <v>627</v>
      </c>
      <c r="C57" s="5">
        <f t="shared" si="5"/>
        <v>0.20128410914927769</v>
      </c>
      <c r="E57" s="38" t="s">
        <v>17</v>
      </c>
      <c r="F57" s="6">
        <v>30</v>
      </c>
      <c r="G57" s="5">
        <f>F57/$F$61</f>
        <v>9.9667774086378738E-2</v>
      </c>
    </row>
    <row r="58" spans="1:19" x14ac:dyDescent="0.25">
      <c r="A58" s="38" t="s">
        <v>49</v>
      </c>
      <c r="B58" s="6">
        <v>803</v>
      </c>
      <c r="C58" s="5">
        <f t="shared" si="5"/>
        <v>0.25778491171749601</v>
      </c>
      <c r="E58" s="38" t="s">
        <v>16</v>
      </c>
      <c r="F58" s="6">
        <v>29</v>
      </c>
      <c r="G58" s="5">
        <f>F58/$F$61</f>
        <v>9.634551495016612E-2</v>
      </c>
    </row>
    <row r="59" spans="1:19" x14ac:dyDescent="0.25">
      <c r="A59" s="38" t="s">
        <v>50</v>
      </c>
      <c r="B59" s="6">
        <v>395</v>
      </c>
      <c r="C59" s="5">
        <f t="shared" si="5"/>
        <v>0.12680577849117175</v>
      </c>
      <c r="E59" s="38" t="s">
        <v>20</v>
      </c>
      <c r="F59" s="6">
        <v>17</v>
      </c>
      <c r="G59" s="5">
        <f>F59/$F$61</f>
        <v>5.647840531561462E-2</v>
      </c>
    </row>
    <row r="60" spans="1:19" x14ac:dyDescent="0.25">
      <c r="A60" s="38" t="s">
        <v>51</v>
      </c>
      <c r="B60" s="6">
        <v>385</v>
      </c>
      <c r="C60" s="5">
        <f t="shared" si="5"/>
        <v>0.12359550561797752</v>
      </c>
      <c r="E60" s="13" t="s">
        <v>13</v>
      </c>
      <c r="F60" s="14">
        <v>12</v>
      </c>
      <c r="G60" s="15">
        <f>F60/$F$61</f>
        <v>3.9867109634551492E-2</v>
      </c>
    </row>
    <row r="61" spans="1:19" ht="15.75" thickBot="1" x14ac:dyDescent="0.3">
      <c r="A61" s="13" t="s">
        <v>52</v>
      </c>
      <c r="B61" s="14">
        <v>460</v>
      </c>
      <c r="C61" s="15">
        <f t="shared" si="5"/>
        <v>0.1476725521669342</v>
      </c>
      <c r="E61" s="39" t="s">
        <v>5</v>
      </c>
      <c r="F61" s="3">
        <f>SUM(F56:F60)</f>
        <v>301</v>
      </c>
      <c r="G61" s="2"/>
    </row>
    <row r="62" spans="1:19" ht="15.75" thickBot="1" x14ac:dyDescent="0.3">
      <c r="A62" s="39" t="s">
        <v>5</v>
      </c>
      <c r="B62" s="3">
        <f>SUM(B55:B61)</f>
        <v>3115</v>
      </c>
      <c r="C62" s="2"/>
    </row>
    <row r="63" spans="1:19" ht="15.75" thickBot="1" x14ac:dyDescent="0.3"/>
    <row r="64" spans="1:19" ht="18" thickBot="1" x14ac:dyDescent="0.35">
      <c r="A64" s="156" t="s">
        <v>53</v>
      </c>
      <c r="B64" s="157"/>
      <c r="C64" s="158"/>
    </row>
    <row r="65" spans="1:3" x14ac:dyDescent="0.25">
      <c r="A65" s="12" t="s">
        <v>45</v>
      </c>
      <c r="B65" s="4" t="s">
        <v>7</v>
      </c>
      <c r="C65" s="11" t="s">
        <v>2</v>
      </c>
    </row>
    <row r="66" spans="1:3" x14ac:dyDescent="0.25">
      <c r="A66" s="38" t="s">
        <v>46</v>
      </c>
      <c r="B66" s="6">
        <v>85</v>
      </c>
      <c r="C66" s="5">
        <f t="shared" ref="C66:C72" si="6">B66/$B$73</f>
        <v>8.3170254403131111E-2</v>
      </c>
    </row>
    <row r="67" spans="1:3" x14ac:dyDescent="0.25">
      <c r="A67" s="38" t="s">
        <v>47</v>
      </c>
      <c r="B67" s="6">
        <v>80</v>
      </c>
      <c r="C67" s="5">
        <f t="shared" si="6"/>
        <v>7.8277886497064575E-2</v>
      </c>
    </row>
    <row r="68" spans="1:3" x14ac:dyDescent="0.25">
      <c r="A68" s="38" t="s">
        <v>48</v>
      </c>
      <c r="B68" s="6">
        <v>301</v>
      </c>
      <c r="C68" s="5">
        <f t="shared" si="6"/>
        <v>0.29452054794520549</v>
      </c>
    </row>
    <row r="69" spans="1:3" x14ac:dyDescent="0.25">
      <c r="A69" s="38" t="s">
        <v>49</v>
      </c>
      <c r="B69" s="6">
        <v>258</v>
      </c>
      <c r="C69" s="5">
        <f t="shared" si="6"/>
        <v>0.25244618395303325</v>
      </c>
    </row>
    <row r="70" spans="1:3" x14ac:dyDescent="0.25">
      <c r="A70" s="38" t="s">
        <v>50</v>
      </c>
      <c r="B70" s="6">
        <v>103</v>
      </c>
      <c r="C70" s="5">
        <f t="shared" si="6"/>
        <v>0.10078277886497064</v>
      </c>
    </row>
    <row r="71" spans="1:3" x14ac:dyDescent="0.25">
      <c r="A71" s="38" t="s">
        <v>51</v>
      </c>
      <c r="B71" s="6">
        <v>94</v>
      </c>
      <c r="C71" s="5">
        <f t="shared" si="6"/>
        <v>9.1976516634050876E-2</v>
      </c>
    </row>
    <row r="72" spans="1:3" x14ac:dyDescent="0.25">
      <c r="A72" s="13" t="s">
        <v>52</v>
      </c>
      <c r="B72" s="14">
        <v>101</v>
      </c>
      <c r="C72" s="15">
        <f t="shared" si="6"/>
        <v>9.8825831702544026E-2</v>
      </c>
    </row>
    <row r="73" spans="1:3" ht="15.75" thickBot="1" x14ac:dyDescent="0.3">
      <c r="A73" s="39" t="s">
        <v>5</v>
      </c>
      <c r="B73" s="3">
        <f>SUM(B66:B72)</f>
        <v>1022</v>
      </c>
      <c r="C73" s="2"/>
    </row>
    <row r="75" spans="1:3" ht="15.75" thickBot="1" x14ac:dyDescent="0.3"/>
    <row r="76" spans="1:3" ht="18" thickBot="1" x14ac:dyDescent="0.35">
      <c r="A76" s="160" t="s">
        <v>11</v>
      </c>
      <c r="B76" s="161"/>
      <c r="C76" s="162"/>
    </row>
    <row r="77" spans="1:3" x14ac:dyDescent="0.25">
      <c r="A77" s="12" t="s">
        <v>12</v>
      </c>
      <c r="B77" s="4" t="s">
        <v>1</v>
      </c>
      <c r="C77" s="11" t="s">
        <v>2</v>
      </c>
    </row>
    <row r="78" spans="1:3" ht="30.75" customHeight="1" x14ac:dyDescent="0.25">
      <c r="A78" s="18" t="s">
        <v>14</v>
      </c>
      <c r="B78" s="6">
        <v>1021</v>
      </c>
      <c r="C78" s="5">
        <f t="shared" ref="C78:C88" si="7">B78/$B$89</f>
        <v>0.32776886035313002</v>
      </c>
    </row>
    <row r="79" spans="1:3" x14ac:dyDescent="0.25">
      <c r="A79" s="18" t="s">
        <v>17</v>
      </c>
      <c r="B79" s="6">
        <v>323</v>
      </c>
      <c r="C79" s="5">
        <f t="shared" si="7"/>
        <v>0.10369181380417336</v>
      </c>
    </row>
    <row r="80" spans="1:3" x14ac:dyDescent="0.25">
      <c r="A80" s="18" t="s">
        <v>20</v>
      </c>
      <c r="B80" s="6">
        <v>299</v>
      </c>
      <c r="C80" s="5">
        <f t="shared" si="7"/>
        <v>9.5987158908507217E-2</v>
      </c>
    </row>
    <row r="81" spans="1:3" x14ac:dyDescent="0.25">
      <c r="A81" s="18" t="s">
        <v>15</v>
      </c>
      <c r="B81" s="6">
        <v>237</v>
      </c>
      <c r="C81" s="5">
        <f t="shared" si="7"/>
        <v>7.6083467094703053E-2</v>
      </c>
    </row>
    <row r="82" spans="1:3" x14ac:dyDescent="0.25">
      <c r="A82" s="18" t="s">
        <v>13</v>
      </c>
      <c r="B82" s="6">
        <v>201</v>
      </c>
      <c r="C82" s="5">
        <f t="shared" si="7"/>
        <v>6.4526484751203858E-2</v>
      </c>
    </row>
    <row r="83" spans="1:3" x14ac:dyDescent="0.25">
      <c r="A83" s="18" t="s">
        <v>16</v>
      </c>
      <c r="B83" s="6">
        <v>129</v>
      </c>
      <c r="C83" s="5">
        <f t="shared" si="7"/>
        <v>4.1412520064205455E-2</v>
      </c>
    </row>
    <row r="84" spans="1:3" x14ac:dyDescent="0.25">
      <c r="A84" s="18" t="s">
        <v>32</v>
      </c>
      <c r="B84" s="6">
        <v>128</v>
      </c>
      <c r="C84" s="5">
        <f t="shared" si="7"/>
        <v>4.1091492776886035E-2</v>
      </c>
    </row>
    <row r="85" spans="1:3" x14ac:dyDescent="0.25">
      <c r="A85" s="18" t="s">
        <v>18</v>
      </c>
      <c r="B85" s="6">
        <v>95</v>
      </c>
      <c r="C85" s="5">
        <f t="shared" si="7"/>
        <v>3.0497592295345103E-2</v>
      </c>
    </row>
    <row r="86" spans="1:3" x14ac:dyDescent="0.25">
      <c r="A86" s="18" t="s">
        <v>30</v>
      </c>
      <c r="B86" s="6">
        <v>89</v>
      </c>
      <c r="C86" s="5">
        <f t="shared" si="7"/>
        <v>2.8571428571428571E-2</v>
      </c>
    </row>
    <row r="87" spans="1:3" x14ac:dyDescent="0.25">
      <c r="A87" s="18" t="s">
        <v>63</v>
      </c>
      <c r="B87" s="6">
        <v>87</v>
      </c>
      <c r="C87" s="5">
        <f t="shared" si="7"/>
        <v>2.7929373996789728E-2</v>
      </c>
    </row>
    <row r="88" spans="1:3" x14ac:dyDescent="0.25">
      <c r="A88" s="19" t="s">
        <v>33</v>
      </c>
      <c r="B88" s="14">
        <v>506</v>
      </c>
      <c r="C88" s="15">
        <f t="shared" si="7"/>
        <v>0.16243980738362762</v>
      </c>
    </row>
    <row r="89" spans="1:3" ht="15.75" thickBot="1" x14ac:dyDescent="0.3">
      <c r="A89" s="39" t="s">
        <v>5</v>
      </c>
      <c r="B89" s="3">
        <f>SUM(B78:B88)</f>
        <v>3115</v>
      </c>
      <c r="C89" s="2"/>
    </row>
    <row r="90" spans="1:3" ht="15.75" thickBot="1" x14ac:dyDescent="0.3"/>
    <row r="91" spans="1:3" ht="18" thickBot="1" x14ac:dyDescent="0.35">
      <c r="A91" s="156" t="s">
        <v>42</v>
      </c>
      <c r="B91" s="157"/>
      <c r="C91" s="158"/>
    </row>
    <row r="92" spans="1:3" x14ac:dyDescent="0.25">
      <c r="A92" s="12" t="s">
        <v>12</v>
      </c>
      <c r="B92" s="4" t="s">
        <v>1</v>
      </c>
      <c r="C92" s="11" t="s">
        <v>2</v>
      </c>
    </row>
    <row r="93" spans="1:3" x14ac:dyDescent="0.25">
      <c r="A93" s="38" t="s">
        <v>14</v>
      </c>
      <c r="B93" s="6">
        <v>631</v>
      </c>
      <c r="C93" s="5">
        <f t="shared" ref="C93:C99" si="8">B93/$B$100</f>
        <v>0.61741682974559686</v>
      </c>
    </row>
    <row r="94" spans="1:3" x14ac:dyDescent="0.25">
      <c r="A94" s="38" t="s">
        <v>20</v>
      </c>
      <c r="B94" s="6">
        <v>115</v>
      </c>
      <c r="C94" s="5">
        <f t="shared" si="8"/>
        <v>0.11252446183953033</v>
      </c>
    </row>
    <row r="95" spans="1:3" x14ac:dyDescent="0.25">
      <c r="A95" s="38" t="s">
        <v>17</v>
      </c>
      <c r="B95" s="6">
        <v>105</v>
      </c>
      <c r="C95" s="5">
        <f t="shared" si="8"/>
        <v>0.10273972602739725</v>
      </c>
    </row>
    <row r="96" spans="1:3" x14ac:dyDescent="0.25">
      <c r="A96" s="38" t="s">
        <v>16</v>
      </c>
      <c r="B96" s="6">
        <v>72</v>
      </c>
      <c r="C96" s="5">
        <f t="shared" si="8"/>
        <v>7.0450097847358117E-2</v>
      </c>
    </row>
    <row r="97" spans="1:3" x14ac:dyDescent="0.25">
      <c r="A97" s="38" t="s">
        <v>13</v>
      </c>
      <c r="B97" s="6">
        <v>66</v>
      </c>
      <c r="C97" s="5">
        <f t="shared" si="8"/>
        <v>6.4579256360078274E-2</v>
      </c>
    </row>
    <row r="98" spans="1:3" x14ac:dyDescent="0.25">
      <c r="A98" s="38" t="s">
        <v>30</v>
      </c>
      <c r="B98" s="6">
        <v>20</v>
      </c>
      <c r="C98" s="5">
        <f t="shared" si="8"/>
        <v>1.9569471624266144E-2</v>
      </c>
    </row>
    <row r="99" spans="1:3" x14ac:dyDescent="0.25">
      <c r="A99" s="13" t="s">
        <v>26</v>
      </c>
      <c r="B99" s="14">
        <v>13</v>
      </c>
      <c r="C99" s="15">
        <f t="shared" si="8"/>
        <v>1.2720156555772993E-2</v>
      </c>
    </row>
    <row r="100" spans="1:3" ht="30" customHeight="1" thickBot="1" x14ac:dyDescent="0.3">
      <c r="A100" s="39" t="s">
        <v>5</v>
      </c>
      <c r="B100" s="3">
        <f>SUM(B93:B99)</f>
        <v>1022</v>
      </c>
      <c r="C100" s="2"/>
    </row>
    <row r="111" spans="1:3" ht="33" customHeight="1" x14ac:dyDescent="0.25"/>
    <row r="121" ht="34.5" customHeight="1" x14ac:dyDescent="0.25"/>
    <row r="128" ht="33.75" customHeight="1" x14ac:dyDescent="0.25"/>
    <row r="142" ht="35.25" customHeight="1" x14ac:dyDescent="0.25"/>
    <row r="151" spans="1:1" x14ac:dyDescent="0.25">
      <c r="A151" s="36" t="s">
        <v>109</v>
      </c>
    </row>
  </sheetData>
  <mergeCells count="16">
    <mergeCell ref="A91:C91"/>
    <mergeCell ref="A64:C64"/>
    <mergeCell ref="E5:G5"/>
    <mergeCell ref="E12:G12"/>
    <mergeCell ref="A35:C35"/>
    <mergeCell ref="A47:C47"/>
    <mergeCell ref="E23:G23"/>
    <mergeCell ref="E33:G33"/>
    <mergeCell ref="E40:G40"/>
    <mergeCell ref="E54:G54"/>
    <mergeCell ref="A76:C76"/>
    <mergeCell ref="A1:G1"/>
    <mergeCell ref="A5:C5"/>
    <mergeCell ref="J5:K5"/>
    <mergeCell ref="A12:C12"/>
    <mergeCell ref="A24:C2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140"/>
  <sheetViews>
    <sheetView tabSelected="1" view="pageLayout" workbookViewId="0">
      <selection activeCell="H4" sqref="H4"/>
    </sheetView>
  </sheetViews>
  <sheetFormatPr defaultColWidth="9.140625" defaultRowHeight="15" x14ac:dyDescent="0.25"/>
  <cols>
    <col min="1" max="1" width="32.140625" style="36" customWidth="1"/>
    <col min="2" max="2" width="21.28515625" style="36" customWidth="1"/>
    <col min="3" max="3" width="13.140625" style="36" customWidth="1"/>
    <col min="4" max="4" width="3.7109375" style="36" customWidth="1"/>
    <col min="5" max="5" width="32.140625" style="36" customWidth="1"/>
    <col min="6" max="6" width="12.85546875" style="36" customWidth="1"/>
    <col min="7" max="7" width="8.7109375" style="36" customWidth="1"/>
    <col min="8" max="8" width="8.85546875" style="36" customWidth="1"/>
    <col min="9" max="9" width="41.140625" style="36" customWidth="1"/>
    <col min="10" max="10" width="14.85546875" style="36" customWidth="1"/>
    <col min="11" max="11" width="17.140625" style="36" customWidth="1"/>
    <col min="12" max="12" width="9.140625" style="36"/>
    <col min="13" max="13" width="25.140625" style="36" bestFit="1" customWidth="1"/>
    <col min="14" max="14" width="10.7109375" style="36" bestFit="1" customWidth="1"/>
    <col min="15" max="15" width="7.85546875" style="36" bestFit="1" customWidth="1"/>
    <col min="16" max="16384" width="9.140625" style="36"/>
  </cols>
  <sheetData>
    <row r="1" spans="1:12" ht="31.5" customHeight="1" x14ac:dyDescent="0.25">
      <c r="A1" s="159" t="s">
        <v>240</v>
      </c>
      <c r="B1" s="159"/>
      <c r="C1" s="159"/>
      <c r="D1" s="159"/>
      <c r="E1" s="159"/>
      <c r="F1" s="159"/>
      <c r="G1" s="159"/>
    </row>
    <row r="2" spans="1:12" ht="21" customHeight="1" thickBot="1" x14ac:dyDescent="0.3">
      <c r="D2" s="63"/>
    </row>
    <row r="3" spans="1:12" ht="17.25" customHeight="1" thickBot="1" x14ac:dyDescent="0.35">
      <c r="A3" s="160" t="s">
        <v>34</v>
      </c>
      <c r="B3" s="161"/>
      <c r="C3" s="162"/>
    </row>
    <row r="4" spans="1:12" ht="18" customHeight="1" x14ac:dyDescent="0.25">
      <c r="A4" s="12" t="s">
        <v>0</v>
      </c>
      <c r="B4" s="4" t="s">
        <v>1</v>
      </c>
      <c r="C4" s="11" t="s">
        <v>2</v>
      </c>
    </row>
    <row r="5" spans="1:12" x14ac:dyDescent="0.25">
      <c r="A5" s="38" t="s">
        <v>3</v>
      </c>
      <c r="B5" s="6">
        <v>1575004</v>
      </c>
      <c r="C5" s="5">
        <v>0.88156745093319977</v>
      </c>
    </row>
    <row r="6" spans="1:12" x14ac:dyDescent="0.25">
      <c r="A6" s="13" t="s">
        <v>129</v>
      </c>
      <c r="B6" s="14">
        <v>211591</v>
      </c>
      <c r="C6" s="15">
        <v>0.11843254906680026</v>
      </c>
    </row>
    <row r="7" spans="1:12" ht="15.75" thickBot="1" x14ac:dyDescent="0.3">
      <c r="A7" s="122" t="s">
        <v>5</v>
      </c>
      <c r="B7" s="89">
        <v>1786595</v>
      </c>
      <c r="C7" s="2"/>
    </row>
    <row r="8" spans="1:12" ht="29.25" customHeight="1" x14ac:dyDescent="0.25">
      <c r="A8" s="43"/>
      <c r="B8" s="90"/>
      <c r="C8" s="43"/>
    </row>
    <row r="9" spans="1:12" ht="15.75" x14ac:dyDescent="0.25">
      <c r="A9" s="163" t="s">
        <v>130</v>
      </c>
      <c r="B9" s="163"/>
      <c r="C9" s="163"/>
      <c r="D9" s="163"/>
      <c r="E9" s="163"/>
      <c r="F9" s="163"/>
      <c r="G9" s="163"/>
    </row>
    <row r="10" spans="1:12" ht="16.5" customHeight="1" thickBot="1" x14ac:dyDescent="0.3">
      <c r="A10" s="43"/>
      <c r="B10" s="90"/>
      <c r="C10" s="43"/>
      <c r="H10" s="43"/>
      <c r="I10" s="43"/>
      <c r="J10" s="6"/>
      <c r="K10" s="65"/>
      <c r="L10" s="43"/>
    </row>
    <row r="11" spans="1:12" ht="18" thickBot="1" x14ac:dyDescent="0.35">
      <c r="A11" s="160" t="s">
        <v>35</v>
      </c>
      <c r="B11" s="161"/>
      <c r="C11" s="162"/>
    </row>
    <row r="12" spans="1:12" x14ac:dyDescent="0.25">
      <c r="A12" s="12" t="s">
        <v>6</v>
      </c>
      <c r="B12" s="4" t="s">
        <v>7</v>
      </c>
      <c r="C12" s="11" t="s">
        <v>2</v>
      </c>
    </row>
    <row r="13" spans="1:12" x14ac:dyDescent="0.25">
      <c r="A13" s="91" t="s">
        <v>36</v>
      </c>
      <c r="B13" s="92">
        <v>206361</v>
      </c>
      <c r="C13" s="93">
        <v>0.11550519283889187</v>
      </c>
    </row>
    <row r="14" spans="1:12" x14ac:dyDescent="0.25">
      <c r="A14" s="94" t="s">
        <v>37</v>
      </c>
      <c r="B14" s="95">
        <v>212035</v>
      </c>
      <c r="C14" s="96">
        <v>0.11868106649800318</v>
      </c>
    </row>
    <row r="15" spans="1:12" ht="15.75" customHeight="1" x14ac:dyDescent="0.25">
      <c r="A15" s="38" t="s">
        <v>38</v>
      </c>
      <c r="B15" s="6">
        <v>212460</v>
      </c>
      <c r="C15" s="5">
        <v>0.11891894917426725</v>
      </c>
    </row>
    <row r="16" spans="1:12" ht="15" customHeight="1" x14ac:dyDescent="0.25">
      <c r="A16" s="38" t="s">
        <v>39</v>
      </c>
      <c r="B16" s="6">
        <v>202747</v>
      </c>
      <c r="C16" s="5">
        <v>0.11348235050473107</v>
      </c>
      <c r="I16" s="43"/>
      <c r="J16" s="43"/>
      <c r="K16" s="43"/>
    </row>
    <row r="17" spans="1:15" ht="15.75" customHeight="1" x14ac:dyDescent="0.25">
      <c r="A17" s="38" t="s">
        <v>40</v>
      </c>
      <c r="B17" s="6">
        <v>184698</v>
      </c>
      <c r="C17" s="5">
        <v>0.10337989303675427</v>
      </c>
      <c r="E17" s="43"/>
      <c r="F17" s="43"/>
      <c r="G17" s="43"/>
      <c r="I17" s="43"/>
      <c r="J17" s="43"/>
      <c r="K17" s="43"/>
    </row>
    <row r="18" spans="1:15" x14ac:dyDescent="0.25">
      <c r="A18" s="38" t="s">
        <v>8</v>
      </c>
      <c r="B18" s="6">
        <v>698103</v>
      </c>
      <c r="C18" s="5">
        <v>0.39074496458346741</v>
      </c>
      <c r="E18" s="43"/>
      <c r="F18" s="43"/>
      <c r="G18" s="43"/>
      <c r="I18" s="43"/>
      <c r="J18" s="43"/>
      <c r="K18" s="43"/>
    </row>
    <row r="19" spans="1:15" x14ac:dyDescent="0.25">
      <c r="A19" s="13" t="s">
        <v>9</v>
      </c>
      <c r="B19" s="14">
        <v>70191</v>
      </c>
      <c r="C19" s="15">
        <v>3.928758336388493E-2</v>
      </c>
      <c r="E19" s="43"/>
      <c r="F19" s="43"/>
      <c r="G19" s="43"/>
      <c r="I19" s="43"/>
      <c r="J19" s="43"/>
      <c r="K19" s="43"/>
    </row>
    <row r="20" spans="1:15" ht="15.75" thickBot="1" x14ac:dyDescent="0.3">
      <c r="A20" s="122" t="s">
        <v>5</v>
      </c>
      <c r="B20" s="89">
        <v>1786595</v>
      </c>
      <c r="C20" s="2"/>
      <c r="E20" s="43"/>
      <c r="F20" s="43"/>
      <c r="G20" s="43"/>
      <c r="I20" s="43"/>
      <c r="J20" s="43"/>
      <c r="K20" s="43"/>
    </row>
    <row r="21" spans="1:15" ht="9" customHeight="1" x14ac:dyDescent="0.25">
      <c r="A21" s="43"/>
      <c r="B21" s="90"/>
      <c r="C21" s="43"/>
      <c r="E21" s="43"/>
      <c r="F21" s="43"/>
      <c r="G21" s="43"/>
      <c r="I21" s="43"/>
      <c r="J21" s="43"/>
      <c r="K21" s="43"/>
    </row>
    <row r="22" spans="1:15" ht="50.25" customHeight="1" x14ac:dyDescent="0.25">
      <c r="A22" s="194" t="s">
        <v>239</v>
      </c>
      <c r="B22" s="195"/>
      <c r="C22" s="195"/>
      <c r="D22" s="195"/>
      <c r="E22" s="195"/>
      <c r="F22" s="195"/>
      <c r="G22" s="195"/>
      <c r="I22" s="43"/>
      <c r="J22" s="43"/>
      <c r="K22" s="43"/>
    </row>
    <row r="23" spans="1:15" ht="15" customHeight="1" thickBot="1" x14ac:dyDescent="0.3">
      <c r="E23" s="43"/>
      <c r="F23" s="43"/>
      <c r="G23" s="43"/>
      <c r="I23" s="43"/>
      <c r="J23" s="43"/>
      <c r="K23" s="43"/>
    </row>
    <row r="24" spans="1:15" ht="18" thickBot="1" x14ac:dyDescent="0.35">
      <c r="A24" s="160" t="s">
        <v>10</v>
      </c>
      <c r="B24" s="161"/>
      <c r="C24" s="162"/>
      <c r="E24" s="43"/>
      <c r="F24" s="43"/>
      <c r="G24" s="43"/>
      <c r="I24" s="43"/>
      <c r="J24" s="43"/>
      <c r="K24" s="43"/>
    </row>
    <row r="25" spans="1:15" x14ac:dyDescent="0.25">
      <c r="A25" s="12" t="s">
        <v>6</v>
      </c>
      <c r="B25" s="4" t="s">
        <v>7</v>
      </c>
      <c r="C25" s="11" t="s">
        <v>2</v>
      </c>
      <c r="E25" s="43"/>
      <c r="F25" s="43"/>
      <c r="G25" s="43"/>
    </row>
    <row r="26" spans="1:15" x14ac:dyDescent="0.25">
      <c r="A26" s="97" t="s">
        <v>36</v>
      </c>
      <c r="B26" s="98">
        <v>44040</v>
      </c>
      <c r="C26" s="99">
        <v>0.2081373971482719</v>
      </c>
      <c r="E26" s="43"/>
      <c r="F26" s="43"/>
      <c r="G26" s="43"/>
    </row>
    <row r="27" spans="1:15" x14ac:dyDescent="0.25">
      <c r="A27" s="100" t="s">
        <v>37</v>
      </c>
      <c r="B27" s="101">
        <v>48602</v>
      </c>
      <c r="C27" s="102">
        <v>0.22969786049501159</v>
      </c>
      <c r="E27" s="43"/>
      <c r="F27" s="43"/>
      <c r="G27" s="43"/>
    </row>
    <row r="28" spans="1:15" x14ac:dyDescent="0.25">
      <c r="A28" s="38" t="s">
        <v>38</v>
      </c>
      <c r="B28" s="6">
        <v>37849</v>
      </c>
      <c r="C28" s="5">
        <v>0.17887811863453548</v>
      </c>
    </row>
    <row r="29" spans="1:15" x14ac:dyDescent="0.25">
      <c r="A29" s="38" t="s">
        <v>39</v>
      </c>
      <c r="B29" s="6">
        <v>25525</v>
      </c>
      <c r="C29" s="5">
        <v>0.12063367534535968</v>
      </c>
    </row>
    <row r="30" spans="1:15" ht="14.45" customHeight="1" x14ac:dyDescent="0.25">
      <c r="A30" s="38" t="s">
        <v>40</v>
      </c>
      <c r="B30" s="6">
        <v>16644</v>
      </c>
      <c r="C30" s="5">
        <v>7.8661190693365982E-2</v>
      </c>
      <c r="I30" s="43"/>
      <c r="J30" s="43"/>
      <c r="K30" s="43"/>
    </row>
    <row r="31" spans="1:15" ht="15" customHeight="1" x14ac:dyDescent="0.25">
      <c r="A31" s="38" t="s">
        <v>8</v>
      </c>
      <c r="B31" s="6">
        <v>34176</v>
      </c>
      <c r="C31" s="5">
        <v>0.16151915724203769</v>
      </c>
      <c r="I31" s="43"/>
      <c r="J31" s="43"/>
      <c r="K31" s="43"/>
    </row>
    <row r="32" spans="1:15" ht="14.45" customHeight="1" x14ac:dyDescent="0.25">
      <c r="A32" s="13" t="s">
        <v>9</v>
      </c>
      <c r="B32" s="6">
        <v>4755</v>
      </c>
      <c r="C32" s="15">
        <v>2.2472600441417641E-2</v>
      </c>
      <c r="I32" s="43"/>
      <c r="J32" s="43"/>
      <c r="K32" s="43"/>
      <c r="M32" s="43"/>
      <c r="N32" s="6"/>
      <c r="O32" s="43"/>
    </row>
    <row r="33" spans="1:15" ht="15.75" thickBot="1" x14ac:dyDescent="0.3">
      <c r="A33" s="122" t="s">
        <v>5</v>
      </c>
      <c r="B33" s="103">
        <v>211591</v>
      </c>
      <c r="C33" s="2"/>
      <c r="I33" s="43"/>
      <c r="J33" s="43"/>
      <c r="K33" s="43"/>
    </row>
    <row r="34" spans="1:15" ht="17.25" customHeight="1" x14ac:dyDescent="0.25">
      <c r="A34" s="43"/>
      <c r="B34" s="90"/>
      <c r="C34" s="43"/>
      <c r="I34" s="43"/>
      <c r="J34" s="43"/>
      <c r="K34" s="43"/>
    </row>
    <row r="35" spans="1:15" ht="66.75" customHeight="1" x14ac:dyDescent="0.25">
      <c r="A35" s="194" t="s">
        <v>234</v>
      </c>
      <c r="B35" s="195"/>
      <c r="C35" s="195"/>
      <c r="D35" s="195"/>
      <c r="E35" s="195"/>
      <c r="F35" s="195"/>
      <c r="G35" s="195"/>
      <c r="I35" s="43"/>
      <c r="J35" s="43"/>
      <c r="K35" s="43"/>
    </row>
    <row r="36" spans="1:15" ht="9.75" customHeight="1" thickBot="1" x14ac:dyDescent="0.3">
      <c r="I36" s="43"/>
      <c r="J36" s="43"/>
      <c r="K36" s="43"/>
    </row>
    <row r="37" spans="1:15" ht="27" customHeight="1" thickBot="1" x14ac:dyDescent="0.35">
      <c r="A37" s="156" t="s">
        <v>131</v>
      </c>
      <c r="B37" s="157"/>
      <c r="C37" s="158"/>
      <c r="I37" s="43"/>
      <c r="J37" s="43"/>
      <c r="K37" s="43"/>
    </row>
    <row r="38" spans="1:15" x14ac:dyDescent="0.25">
      <c r="A38" s="12" t="s">
        <v>0</v>
      </c>
      <c r="B38" s="4" t="s">
        <v>1</v>
      </c>
      <c r="C38" s="11" t="s">
        <v>2</v>
      </c>
      <c r="I38" s="43"/>
      <c r="J38" s="43"/>
      <c r="K38" s="43"/>
    </row>
    <row r="39" spans="1:15" x14ac:dyDescent="0.25">
      <c r="A39" s="38" t="s">
        <v>3</v>
      </c>
      <c r="B39" s="6">
        <v>162321</v>
      </c>
      <c r="C39" s="5">
        <v>0.78658758195589285</v>
      </c>
    </row>
    <row r="40" spans="1:15" x14ac:dyDescent="0.25">
      <c r="A40" s="13" t="s">
        <v>129</v>
      </c>
      <c r="B40" s="104">
        <v>44040</v>
      </c>
      <c r="C40" s="15">
        <v>0.21341241804410718</v>
      </c>
      <c r="M40" s="43"/>
      <c r="N40" s="6"/>
      <c r="O40" s="43"/>
    </row>
    <row r="41" spans="1:15" ht="15.75" thickBot="1" x14ac:dyDescent="0.3">
      <c r="A41" s="122" t="s">
        <v>5</v>
      </c>
      <c r="B41" s="123">
        <v>206361</v>
      </c>
      <c r="C41" s="105"/>
    </row>
    <row r="42" spans="1:15" ht="11.25" customHeight="1" x14ac:dyDescent="0.25">
      <c r="A42" s="43"/>
      <c r="B42" s="6"/>
      <c r="C42" s="65"/>
    </row>
    <row r="43" spans="1:15" ht="33" customHeight="1" x14ac:dyDescent="0.25">
      <c r="A43" s="194" t="s">
        <v>235</v>
      </c>
      <c r="B43" s="195"/>
      <c r="C43" s="195"/>
      <c r="D43" s="195"/>
      <c r="E43" s="195"/>
      <c r="F43" s="195"/>
      <c r="G43" s="195"/>
    </row>
    <row r="44" spans="1:15" ht="15" customHeight="1" thickBot="1" x14ac:dyDescent="0.3"/>
    <row r="45" spans="1:15" ht="24" customHeight="1" x14ac:dyDescent="0.3">
      <c r="A45" s="165" t="s">
        <v>132</v>
      </c>
      <c r="B45" s="166"/>
      <c r="C45" s="167"/>
    </row>
    <row r="46" spans="1:15" x14ac:dyDescent="0.25">
      <c r="A46" s="106" t="s">
        <v>0</v>
      </c>
      <c r="B46" s="107" t="s">
        <v>1</v>
      </c>
      <c r="C46" s="108" t="s">
        <v>2</v>
      </c>
    </row>
    <row r="47" spans="1:15" x14ac:dyDescent="0.25">
      <c r="A47" s="109" t="s">
        <v>3</v>
      </c>
      <c r="B47" s="6">
        <v>163433</v>
      </c>
      <c r="C47" s="5">
        <v>0.7707831254274059</v>
      </c>
    </row>
    <row r="48" spans="1:15" x14ac:dyDescent="0.25">
      <c r="A48" s="13" t="s">
        <v>129</v>
      </c>
      <c r="B48" s="104">
        <v>48602</v>
      </c>
      <c r="C48" s="15">
        <v>0.22921687457259415</v>
      </c>
      <c r="I48" s="43"/>
      <c r="J48" s="6"/>
      <c r="K48" s="43"/>
    </row>
    <row r="49" spans="1:7" ht="15.75" thickBot="1" x14ac:dyDescent="0.3">
      <c r="A49" s="120" t="s">
        <v>5</v>
      </c>
      <c r="B49" s="121">
        <v>212035</v>
      </c>
      <c r="C49" s="110"/>
    </row>
    <row r="50" spans="1:7" ht="6.75" customHeight="1" x14ac:dyDescent="0.25"/>
    <row r="51" spans="1:7" ht="32.25" customHeight="1" x14ac:dyDescent="0.25">
      <c r="A51" s="194" t="s">
        <v>236</v>
      </c>
      <c r="B51" s="195"/>
      <c r="C51" s="195"/>
      <c r="D51" s="195"/>
      <c r="E51" s="195"/>
      <c r="F51" s="195"/>
      <c r="G51" s="195"/>
    </row>
    <row r="52" spans="1:7" ht="8.25" customHeight="1" thickBot="1" x14ac:dyDescent="0.3"/>
    <row r="53" spans="1:7" ht="36.75" customHeight="1" thickBot="1" x14ac:dyDescent="0.35">
      <c r="A53" s="153" t="s">
        <v>11</v>
      </c>
      <c r="B53" s="154"/>
      <c r="C53" s="155"/>
      <c r="E53" s="156" t="s">
        <v>42</v>
      </c>
      <c r="F53" s="157"/>
      <c r="G53" s="158"/>
    </row>
    <row r="54" spans="1:7" x14ac:dyDescent="0.25">
      <c r="A54" s="12" t="s">
        <v>12</v>
      </c>
      <c r="B54" s="4" t="s">
        <v>1</v>
      </c>
      <c r="C54" s="11" t="s">
        <v>2</v>
      </c>
      <c r="E54" s="12" t="s">
        <v>12</v>
      </c>
      <c r="F54" s="4" t="s">
        <v>1</v>
      </c>
      <c r="G54" s="111" t="s">
        <v>2</v>
      </c>
    </row>
    <row r="55" spans="1:7" ht="15.75" x14ac:dyDescent="0.25">
      <c r="A55" s="38" t="s">
        <v>13</v>
      </c>
      <c r="B55" s="116">
        <v>74622</v>
      </c>
      <c r="C55" s="117">
        <v>0.35267095481376809</v>
      </c>
      <c r="E55" s="109" t="s">
        <v>13</v>
      </c>
      <c r="F55" s="6">
        <v>39119</v>
      </c>
      <c r="G55" s="5">
        <v>0.42225988212689708</v>
      </c>
    </row>
    <row r="56" spans="1:7" ht="15.75" x14ac:dyDescent="0.25">
      <c r="A56" s="38" t="s">
        <v>133</v>
      </c>
      <c r="B56" s="118">
        <v>30413</v>
      </c>
      <c r="C56" s="117">
        <v>0.14373484694528596</v>
      </c>
      <c r="E56" s="38" t="s">
        <v>133</v>
      </c>
      <c r="F56" s="6">
        <v>12557</v>
      </c>
      <c r="G56" s="5">
        <v>0.13554327410893546</v>
      </c>
    </row>
    <row r="57" spans="1:7" ht="15.75" x14ac:dyDescent="0.25">
      <c r="A57" s="38" t="s">
        <v>14</v>
      </c>
      <c r="B57" s="118">
        <v>21933</v>
      </c>
      <c r="C57" s="117">
        <v>0.10365752796669045</v>
      </c>
      <c r="E57" s="38" t="s">
        <v>14</v>
      </c>
      <c r="F57" s="6">
        <v>8389</v>
      </c>
      <c r="G57" s="5">
        <v>9.0552880982707626E-2</v>
      </c>
    </row>
    <row r="58" spans="1:7" ht="15.75" x14ac:dyDescent="0.25">
      <c r="A58" s="38" t="s">
        <v>16</v>
      </c>
      <c r="B58" s="118">
        <v>13607</v>
      </c>
      <c r="C58" s="117">
        <v>6.4308028224262848E-2</v>
      </c>
      <c r="E58" s="38" t="s">
        <v>17</v>
      </c>
      <c r="F58" s="6">
        <v>5857</v>
      </c>
      <c r="G58" s="5">
        <v>6.3221864812935819E-2</v>
      </c>
    </row>
    <row r="59" spans="1:7" ht="15.75" x14ac:dyDescent="0.25">
      <c r="A59" s="38" t="s">
        <v>17</v>
      </c>
      <c r="B59" s="118">
        <v>12491</v>
      </c>
      <c r="C59" s="117">
        <v>5.9033701811513725E-2</v>
      </c>
      <c r="E59" s="38" t="s">
        <v>16</v>
      </c>
      <c r="F59" s="6">
        <v>5290</v>
      </c>
      <c r="G59" s="5">
        <v>5.7101530623259428E-2</v>
      </c>
    </row>
    <row r="60" spans="1:7" ht="15.75" x14ac:dyDescent="0.25">
      <c r="A60" s="38" t="s">
        <v>18</v>
      </c>
      <c r="B60" s="118">
        <v>7064</v>
      </c>
      <c r="C60" s="117">
        <v>3.3385162884999833E-2</v>
      </c>
      <c r="E60" s="38" t="s">
        <v>18</v>
      </c>
      <c r="F60" s="6">
        <v>3524</v>
      </c>
      <c r="G60" s="5">
        <v>3.8038902441657134E-2</v>
      </c>
    </row>
    <row r="61" spans="1:7" ht="15.75" x14ac:dyDescent="0.25">
      <c r="A61" s="38" t="s">
        <v>20</v>
      </c>
      <c r="B61" s="118">
        <v>5186</v>
      </c>
      <c r="C61" s="117">
        <v>2.4509549082900501E-2</v>
      </c>
      <c r="E61" s="38" t="s">
        <v>23</v>
      </c>
      <c r="F61" s="6">
        <v>2481</v>
      </c>
      <c r="G61" s="5">
        <v>2.6780509919906739E-2</v>
      </c>
    </row>
    <row r="62" spans="1:7" ht="15.75" x14ac:dyDescent="0.25">
      <c r="A62" s="38" t="s">
        <v>23</v>
      </c>
      <c r="B62" s="118">
        <v>4029</v>
      </c>
      <c r="C62" s="117">
        <v>1.9041452613769015E-2</v>
      </c>
      <c r="E62" s="38" t="s">
        <v>24</v>
      </c>
      <c r="F62" s="6">
        <v>1635</v>
      </c>
      <c r="G62" s="5">
        <v>1.7648582716262601E-2</v>
      </c>
    </row>
    <row r="63" spans="1:7" ht="15.75" x14ac:dyDescent="0.25">
      <c r="A63" s="38" t="s">
        <v>19</v>
      </c>
      <c r="B63" s="118">
        <v>3885</v>
      </c>
      <c r="C63" s="117">
        <v>1.8360894366962678E-2</v>
      </c>
      <c r="E63" s="38" t="s">
        <v>19</v>
      </c>
      <c r="F63" s="6">
        <v>1266</v>
      </c>
      <c r="G63" s="5">
        <v>1.3665508084885905E-2</v>
      </c>
    </row>
    <row r="64" spans="1:7" ht="15.75" x14ac:dyDescent="0.25">
      <c r="A64" s="38" t="s">
        <v>24</v>
      </c>
      <c r="B64" s="118">
        <v>2507</v>
      </c>
      <c r="C64" s="117">
        <v>1.1848330032940909E-2</v>
      </c>
      <c r="E64" s="38" t="s">
        <v>20</v>
      </c>
      <c r="F64" s="6">
        <v>1031</v>
      </c>
      <c r="G64" s="5">
        <v>1.1128861639429201E-2</v>
      </c>
    </row>
    <row r="65" spans="1:7" ht="15.75" x14ac:dyDescent="0.25">
      <c r="A65" s="38" t="s">
        <v>82</v>
      </c>
      <c r="B65" s="118">
        <v>1565</v>
      </c>
      <c r="C65" s="117">
        <v>7.3963448350827772E-3</v>
      </c>
      <c r="E65" s="38" t="s">
        <v>69</v>
      </c>
      <c r="F65" s="6">
        <v>804</v>
      </c>
      <c r="G65" s="5">
        <v>8.6785691155199587E-3</v>
      </c>
    </row>
    <row r="66" spans="1:7" ht="15.75" x14ac:dyDescent="0.25">
      <c r="A66" s="38" t="s">
        <v>26</v>
      </c>
      <c r="B66" s="118">
        <v>1046</v>
      </c>
      <c r="C66" s="117">
        <v>4.9434994872182654E-3</v>
      </c>
      <c r="E66" s="38" t="s">
        <v>28</v>
      </c>
      <c r="F66" s="6">
        <v>414</v>
      </c>
      <c r="G66" s="5">
        <v>4.468815440081173E-3</v>
      </c>
    </row>
    <row r="67" spans="1:7" ht="18" customHeight="1" x14ac:dyDescent="0.25">
      <c r="A67" s="38" t="s">
        <v>28</v>
      </c>
      <c r="B67" s="118">
        <v>791</v>
      </c>
      <c r="C67" s="117">
        <v>3.7383442584987075E-3</v>
      </c>
      <c r="E67" s="38" t="s">
        <v>26</v>
      </c>
      <c r="F67" s="6">
        <v>396</v>
      </c>
      <c r="G67" s="5">
        <v>4.274519116599383E-3</v>
      </c>
    </row>
    <row r="68" spans="1:7" ht="15.75" x14ac:dyDescent="0.25">
      <c r="A68" s="38" t="s">
        <v>29</v>
      </c>
      <c r="B68" s="118">
        <v>707</v>
      </c>
      <c r="C68" s="117">
        <v>3.3413519478616765E-3</v>
      </c>
      <c r="E68" s="38" t="s">
        <v>82</v>
      </c>
      <c r="F68" s="6">
        <v>374</v>
      </c>
      <c r="G68" s="5">
        <v>4.0370458323438609E-3</v>
      </c>
    </row>
    <row r="69" spans="1:7" ht="15.75" x14ac:dyDescent="0.25">
      <c r="A69" s="38" t="s">
        <v>30</v>
      </c>
      <c r="B69" s="118">
        <v>608</v>
      </c>
      <c r="C69" s="117">
        <v>2.8734681531823185E-3</v>
      </c>
      <c r="E69" s="38" t="s">
        <v>21</v>
      </c>
      <c r="F69" s="6">
        <v>309</v>
      </c>
      <c r="G69" s="5">
        <v>3.3354202197707302E-3</v>
      </c>
    </row>
    <row r="70" spans="1:7" ht="15.75" x14ac:dyDescent="0.25">
      <c r="A70" s="38" t="s">
        <v>21</v>
      </c>
      <c r="B70" s="118">
        <v>552</v>
      </c>
      <c r="C70" s="117">
        <v>2.6088066127576315E-3</v>
      </c>
      <c r="E70" s="38" t="s">
        <v>70</v>
      </c>
      <c r="F70" s="6">
        <v>295</v>
      </c>
      <c r="G70" s="5">
        <v>3.1843008570626714E-3</v>
      </c>
    </row>
    <row r="71" spans="1:7" ht="15.75" x14ac:dyDescent="0.25">
      <c r="A71" s="38" t="s">
        <v>63</v>
      </c>
      <c r="B71" s="118">
        <v>519</v>
      </c>
      <c r="C71" s="117">
        <v>2.4528453478645123E-3</v>
      </c>
      <c r="E71" s="38" t="s">
        <v>63</v>
      </c>
      <c r="F71" s="6">
        <v>138</v>
      </c>
      <c r="G71" s="5">
        <v>1.4896051466937242E-3</v>
      </c>
    </row>
    <row r="72" spans="1:7" ht="15.75" x14ac:dyDescent="0.25">
      <c r="A72" s="38" t="s">
        <v>191</v>
      </c>
      <c r="B72" s="118">
        <v>409</v>
      </c>
      <c r="C72" s="117">
        <v>1.932974464887448E-3</v>
      </c>
      <c r="E72" s="38" t="s">
        <v>30</v>
      </c>
      <c r="F72" s="6">
        <v>138</v>
      </c>
      <c r="G72" s="5">
        <v>1.4896051466937242E-3</v>
      </c>
    </row>
    <row r="73" spans="1:7" ht="15.75" x14ac:dyDescent="0.25">
      <c r="A73" s="38" t="s">
        <v>32</v>
      </c>
      <c r="B73" s="118">
        <v>387</v>
      </c>
      <c r="C73" s="117">
        <v>1.8290002882920351E-3</v>
      </c>
      <c r="E73" s="38" t="s">
        <v>66</v>
      </c>
      <c r="F73" s="6">
        <v>117</v>
      </c>
      <c r="G73" s="5">
        <v>1.2629261026316358E-3</v>
      </c>
    </row>
    <row r="74" spans="1:7" ht="15.75" x14ac:dyDescent="0.25">
      <c r="A74" s="38" t="s">
        <v>64</v>
      </c>
      <c r="B74" s="118">
        <v>328</v>
      </c>
      <c r="C74" s="117">
        <v>1.5501604510588824E-3</v>
      </c>
      <c r="E74" s="38" t="s">
        <v>68</v>
      </c>
      <c r="F74" s="6">
        <v>109</v>
      </c>
      <c r="G74" s="5">
        <v>1.1765721810841736E-3</v>
      </c>
    </row>
    <row r="75" spans="1:7" ht="15.75" x14ac:dyDescent="0.25">
      <c r="A75" s="36" t="s">
        <v>70</v>
      </c>
      <c r="B75" s="118">
        <v>313</v>
      </c>
      <c r="C75" s="117">
        <v>1.4792689670165555E-3</v>
      </c>
      <c r="E75" s="38" t="s">
        <v>192</v>
      </c>
      <c r="F75" s="6">
        <v>100</v>
      </c>
      <c r="G75" s="5">
        <v>1.0794240193432783E-3</v>
      </c>
    </row>
    <row r="76" spans="1:7" ht="15.75" x14ac:dyDescent="0.25">
      <c r="A76" s="36" t="s">
        <v>181</v>
      </c>
      <c r="B76" s="118">
        <v>296</v>
      </c>
      <c r="C76" s="117">
        <v>1.3989252851019183E-3</v>
      </c>
      <c r="E76" s="38" t="s">
        <v>94</v>
      </c>
      <c r="F76" s="6">
        <v>95</v>
      </c>
      <c r="G76" s="5">
        <v>1.0254528183761145E-3</v>
      </c>
    </row>
    <row r="77" spans="1:7" ht="15.75" x14ac:dyDescent="0.25">
      <c r="A77" s="36" t="s">
        <v>25</v>
      </c>
      <c r="B77" s="118">
        <v>275</v>
      </c>
      <c r="C77" s="117">
        <v>1.2996772074426607E-3</v>
      </c>
      <c r="E77" s="38" t="s">
        <v>191</v>
      </c>
      <c r="F77" s="6">
        <v>87</v>
      </c>
      <c r="G77" s="5">
        <v>9.3909889682865222E-4</v>
      </c>
    </row>
    <row r="78" spans="1:7" ht="15.75" x14ac:dyDescent="0.25">
      <c r="A78" s="36" t="s">
        <v>144</v>
      </c>
      <c r="B78" s="118">
        <v>162</v>
      </c>
      <c r="C78" s="117">
        <v>7.65628027657131E-4</v>
      </c>
      <c r="E78" s="38" t="s">
        <v>95</v>
      </c>
      <c r="F78" s="43">
        <v>87</v>
      </c>
      <c r="G78" s="197">
        <f>F78/F87</f>
        <v>9.3909889682865222E-4</v>
      </c>
    </row>
    <row r="79" spans="1:7" ht="18" customHeight="1" x14ac:dyDescent="0.25">
      <c r="A79" s="36" t="s">
        <v>161</v>
      </c>
      <c r="B79" s="118">
        <v>147</v>
      </c>
      <c r="C79" s="117">
        <v>6.9473654361480405E-4</v>
      </c>
      <c r="E79" s="38" t="s">
        <v>25</v>
      </c>
      <c r="F79" s="43">
        <v>84</v>
      </c>
      <c r="G79" s="197">
        <f>F79/F87</f>
        <v>9.0671617624835392E-4</v>
      </c>
    </row>
    <row r="80" spans="1:7" ht="15.75" x14ac:dyDescent="0.25">
      <c r="A80" s="36" t="s">
        <v>65</v>
      </c>
      <c r="B80" s="118">
        <v>125</v>
      </c>
      <c r="C80" s="117">
        <v>5.9076236701939122E-4</v>
      </c>
      <c r="E80" s="38" t="s">
        <v>65</v>
      </c>
      <c r="F80" s="43">
        <v>76</v>
      </c>
      <c r="G80" s="197">
        <f>F80/F87</f>
        <v>8.2036225470089161E-4</v>
      </c>
    </row>
    <row r="81" spans="1:7" x14ac:dyDescent="0.25">
      <c r="A81" s="38" t="s">
        <v>134</v>
      </c>
      <c r="B81" s="104">
        <v>27624</v>
      </c>
      <c r="C81" s="5">
        <v>0.13055375701234931</v>
      </c>
      <c r="E81" s="38" t="s">
        <v>67</v>
      </c>
      <c r="F81" s="43">
        <v>56</v>
      </c>
      <c r="G81" s="197">
        <f>F81/F87</f>
        <v>6.0447745083223588E-4</v>
      </c>
    </row>
    <row r="82" spans="1:7" ht="15.75" thickBot="1" x14ac:dyDescent="0.3">
      <c r="A82" s="119" t="s">
        <v>5</v>
      </c>
      <c r="B82" s="89">
        <v>211591</v>
      </c>
      <c r="C82" s="78"/>
      <c r="E82" s="38" t="s">
        <v>160</v>
      </c>
      <c r="F82" s="43">
        <v>38</v>
      </c>
      <c r="G82" s="197">
        <f>F82/F87</f>
        <v>4.101811273504458E-4</v>
      </c>
    </row>
    <row r="83" spans="1:7" x14ac:dyDescent="0.25">
      <c r="E83" s="38" t="s">
        <v>64</v>
      </c>
      <c r="F83" s="43">
        <v>27</v>
      </c>
      <c r="G83" s="197">
        <f>F83/F87</f>
        <v>2.9144448522268519E-4</v>
      </c>
    </row>
    <row r="84" spans="1:7" x14ac:dyDescent="0.25">
      <c r="E84" s="38" t="s">
        <v>146</v>
      </c>
      <c r="F84" s="43">
        <v>18</v>
      </c>
      <c r="G84" s="197">
        <f>F84/F87</f>
        <v>1.9429632348179013E-4</v>
      </c>
    </row>
    <row r="85" spans="1:7" x14ac:dyDescent="0.25">
      <c r="E85" s="38" t="s">
        <v>145</v>
      </c>
      <c r="F85" s="43">
        <v>16</v>
      </c>
      <c r="G85" s="197">
        <f>F85/F87</f>
        <v>1.7270784309492455E-4</v>
      </c>
    </row>
    <row r="86" spans="1:7" x14ac:dyDescent="0.25">
      <c r="E86" s="38" t="s">
        <v>33</v>
      </c>
      <c r="F86" s="104">
        <v>7715</v>
      </c>
      <c r="G86" s="197">
        <f>F86/F87</f>
        <v>8.3277563092333931E-2</v>
      </c>
    </row>
    <row r="87" spans="1:7" ht="18" customHeight="1" thickBot="1" x14ac:dyDescent="0.3">
      <c r="E87" s="119" t="s">
        <v>5</v>
      </c>
      <c r="F87" s="89">
        <v>92642</v>
      </c>
      <c r="G87" s="78"/>
    </row>
    <row r="89" spans="1:7" ht="15.75" x14ac:dyDescent="0.25">
      <c r="A89" s="112" t="s">
        <v>135</v>
      </c>
      <c r="B89" s="113"/>
      <c r="C89" s="113"/>
      <c r="D89" s="113"/>
    </row>
    <row r="90" spans="1:7" ht="40.5" customHeight="1" x14ac:dyDescent="0.25">
      <c r="A90" s="164" t="s">
        <v>136</v>
      </c>
      <c r="B90" s="164"/>
      <c r="C90" s="164"/>
      <c r="D90" s="164"/>
      <c r="E90" s="164"/>
      <c r="F90" s="164"/>
      <c r="G90" s="164"/>
    </row>
    <row r="91" spans="1:7" ht="25.5" customHeight="1" x14ac:dyDescent="0.25">
      <c r="A91" s="114" t="s">
        <v>137</v>
      </c>
      <c r="B91" s="114"/>
      <c r="C91" s="114"/>
      <c r="D91" s="114"/>
      <c r="E91" s="114"/>
      <c r="F91" s="113"/>
      <c r="G91" s="113"/>
    </row>
    <row r="92" spans="1:7" ht="27" customHeight="1" x14ac:dyDescent="0.25">
      <c r="A92" s="114" t="s">
        <v>138</v>
      </c>
      <c r="B92" s="114"/>
      <c r="C92" s="114"/>
      <c r="D92" s="114"/>
      <c r="E92" s="114"/>
      <c r="F92" s="113"/>
      <c r="G92" s="113"/>
    </row>
    <row r="93" spans="1:7" ht="43.5" customHeight="1" x14ac:dyDescent="0.25">
      <c r="A93" s="164" t="s">
        <v>139</v>
      </c>
      <c r="B93" s="164"/>
      <c r="C93" s="164"/>
      <c r="D93" s="164"/>
      <c r="E93" s="164"/>
      <c r="F93" s="164"/>
      <c r="G93" s="164"/>
    </row>
    <row r="94" spans="1:7" ht="27.75" customHeight="1" x14ac:dyDescent="0.25">
      <c r="A94" s="193" t="s">
        <v>233</v>
      </c>
      <c r="B94" s="163"/>
      <c r="C94" s="163"/>
      <c r="D94" s="163"/>
      <c r="E94" s="163"/>
      <c r="F94" s="163"/>
      <c r="G94" s="163"/>
    </row>
    <row r="95" spans="1:7" ht="33.75" customHeight="1" x14ac:dyDescent="0.25">
      <c r="A95" s="193" t="s">
        <v>238</v>
      </c>
      <c r="B95" s="163"/>
      <c r="C95" s="163"/>
      <c r="D95" s="163"/>
      <c r="E95" s="163"/>
      <c r="F95" s="163"/>
      <c r="G95" s="163"/>
    </row>
    <row r="96" spans="1:7" ht="32.25" customHeight="1" x14ac:dyDescent="0.25">
      <c r="A96" s="193" t="s">
        <v>237</v>
      </c>
      <c r="B96" s="163"/>
      <c r="C96" s="163"/>
      <c r="D96" s="163"/>
      <c r="E96" s="163"/>
      <c r="F96" s="163"/>
      <c r="G96" s="163"/>
    </row>
    <row r="97" spans="1:7" ht="15.75" x14ac:dyDescent="0.25">
      <c r="A97" s="113"/>
      <c r="B97" s="113"/>
      <c r="C97" s="113"/>
      <c r="D97" s="113"/>
      <c r="E97" s="113"/>
      <c r="F97" s="113"/>
      <c r="G97" s="113"/>
    </row>
    <row r="98" spans="1:7" ht="15.75" x14ac:dyDescent="0.25">
      <c r="A98" s="113"/>
      <c r="B98" s="113"/>
      <c r="C98" s="113"/>
      <c r="D98" s="113"/>
      <c r="E98" s="113"/>
      <c r="F98" s="113"/>
      <c r="G98" s="113"/>
    </row>
    <row r="99" spans="1:7" ht="11.25" customHeight="1" x14ac:dyDescent="0.25">
      <c r="A99" s="113"/>
      <c r="B99" s="113"/>
      <c r="C99" s="113"/>
      <c r="D99" s="113"/>
      <c r="E99" s="113"/>
      <c r="F99" s="113"/>
      <c r="G99" s="113"/>
    </row>
    <row r="100" spans="1:7" ht="15.75" x14ac:dyDescent="0.25">
      <c r="A100" s="113"/>
      <c r="B100" s="113"/>
      <c r="C100" s="113"/>
      <c r="D100" s="113"/>
      <c r="E100" s="113"/>
      <c r="F100" s="113"/>
      <c r="G100" s="113"/>
    </row>
    <row r="101" spans="1:7" ht="34.5" customHeight="1" x14ac:dyDescent="0.25">
      <c r="A101" s="113" t="s">
        <v>140</v>
      </c>
      <c r="B101" s="113"/>
      <c r="C101" s="113"/>
      <c r="D101" s="113"/>
      <c r="E101" s="113"/>
      <c r="F101" s="113"/>
      <c r="G101" s="113"/>
    </row>
    <row r="102" spans="1:7" ht="34.5" customHeight="1" x14ac:dyDescent="0.25">
      <c r="A102" s="113"/>
      <c r="B102" s="113"/>
      <c r="C102" s="113"/>
      <c r="D102" s="113"/>
      <c r="E102" s="113"/>
      <c r="F102" s="113"/>
      <c r="G102" s="113"/>
    </row>
    <row r="103" spans="1:7" ht="21.75" customHeight="1" x14ac:dyDescent="0.25">
      <c r="A103" s="113"/>
      <c r="B103" s="113"/>
      <c r="C103" s="113"/>
      <c r="D103" s="113"/>
      <c r="E103" s="113"/>
      <c r="F103" s="113"/>
      <c r="G103" s="113"/>
    </row>
    <row r="104" spans="1:7" ht="33.75" customHeight="1" x14ac:dyDescent="0.25">
      <c r="A104" s="113"/>
      <c r="B104" s="113"/>
      <c r="C104" s="113"/>
      <c r="D104" s="113"/>
      <c r="E104" s="113"/>
      <c r="F104" s="113"/>
      <c r="G104" s="113"/>
    </row>
    <row r="105" spans="1:7" ht="21" customHeight="1" x14ac:dyDescent="0.25">
      <c r="A105" s="113"/>
      <c r="B105" s="113"/>
      <c r="C105" s="113"/>
      <c r="D105" s="113"/>
      <c r="E105" s="113"/>
      <c r="F105" s="113"/>
      <c r="G105" s="113"/>
    </row>
    <row r="106" spans="1:7" ht="21" customHeight="1" x14ac:dyDescent="0.25">
      <c r="A106" s="115"/>
      <c r="B106" s="115"/>
      <c r="C106" s="115"/>
      <c r="D106" s="115"/>
      <c r="E106" s="115"/>
      <c r="F106" s="115"/>
      <c r="G106" s="115"/>
    </row>
    <row r="107" spans="1:7" ht="15.75" x14ac:dyDescent="0.25">
      <c r="B107" s="113"/>
      <c r="C107" s="113"/>
      <c r="D107" s="113"/>
      <c r="E107" s="113"/>
      <c r="F107" s="113"/>
      <c r="G107" s="113"/>
    </row>
    <row r="108" spans="1:7" ht="35.25" customHeight="1" x14ac:dyDescent="0.25"/>
    <row r="117" ht="48" customHeight="1" x14ac:dyDescent="0.25"/>
    <row r="119" ht="52.5" customHeight="1" x14ac:dyDescent="0.25"/>
    <row r="126" ht="36.75" customHeight="1" x14ac:dyDescent="0.25"/>
    <row r="128" ht="42" customHeight="1" x14ac:dyDescent="0.25"/>
    <row r="129" ht="50.25" customHeight="1" x14ac:dyDescent="0.25"/>
    <row r="140" ht="20.100000000000001" customHeight="1" x14ac:dyDescent="0.25"/>
  </sheetData>
  <mergeCells count="18">
    <mergeCell ref="A90:G90"/>
    <mergeCell ref="A93:G93"/>
    <mergeCell ref="A94:G94"/>
    <mergeCell ref="A95:G95"/>
    <mergeCell ref="A96:G96"/>
    <mergeCell ref="A53:C53"/>
    <mergeCell ref="E53:G53"/>
    <mergeCell ref="A1:G1"/>
    <mergeCell ref="A3:C3"/>
    <mergeCell ref="A9:G9"/>
    <mergeCell ref="A11:C11"/>
    <mergeCell ref="A22:G22"/>
    <mergeCell ref="A24:C24"/>
    <mergeCell ref="A35:G35"/>
    <mergeCell ref="A37:C37"/>
    <mergeCell ref="A43:G43"/>
    <mergeCell ref="A45:C45"/>
    <mergeCell ref="A51:G51"/>
  </mergeCells>
  <phoneticPr fontId="19" type="noConversion"/>
  <pageMargins left="0.25" right="0.25" top="0.25" bottom="0.25" header="0.3" footer="0.3"/>
  <pageSetup scale="82" fitToHeight="0" orientation="portrait" r:id="rId1"/>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U142"/>
  <sheetViews>
    <sheetView zoomScaleNormal="100" zoomScalePageLayoutView="125" workbookViewId="0">
      <selection activeCell="C4" sqref="C4"/>
    </sheetView>
  </sheetViews>
  <sheetFormatPr defaultColWidth="9.140625" defaultRowHeight="15" x14ac:dyDescent="0.25"/>
  <cols>
    <col min="1" max="1" width="33.85546875" style="36" customWidth="1"/>
    <col min="2" max="2" width="19.140625" style="36" customWidth="1"/>
    <col min="3" max="3" width="10" style="36" bestFit="1" customWidth="1"/>
    <col min="4" max="4" width="9.140625" style="36"/>
    <col min="5" max="5" width="39" style="36" customWidth="1"/>
    <col min="6" max="6" width="18.42578125" style="36" bestFit="1" customWidth="1"/>
    <col min="7" max="7" width="10" style="36" bestFit="1" customWidth="1"/>
    <col min="8" max="8" width="9.140625" style="36"/>
    <col min="9" max="9" width="26.7109375" style="36" bestFit="1" customWidth="1"/>
    <col min="10" max="16384" width="9.140625" style="36"/>
  </cols>
  <sheetData>
    <row r="1" spans="1:11" ht="25.5" customHeight="1" x14ac:dyDescent="0.35">
      <c r="A1" s="179" t="s">
        <v>128</v>
      </c>
      <c r="B1" s="179"/>
      <c r="C1" s="179"/>
      <c r="D1" s="179"/>
      <c r="E1" s="179"/>
      <c r="F1" s="179"/>
    </row>
    <row r="2" spans="1:11" ht="18.75" x14ac:dyDescent="0.3">
      <c r="A2" s="180" t="s">
        <v>102</v>
      </c>
      <c r="B2" s="180"/>
      <c r="C2" s="180"/>
      <c r="D2" s="63"/>
      <c r="E2" s="181" t="s">
        <v>126</v>
      </c>
      <c r="F2" s="181"/>
      <c r="G2" s="181"/>
    </row>
    <row r="3" spans="1:11" ht="30.75" customHeight="1" x14ac:dyDescent="0.25">
      <c r="A3" s="182" t="s">
        <v>103</v>
      </c>
      <c r="B3" s="182"/>
      <c r="C3" s="182"/>
      <c r="D3" s="63"/>
      <c r="E3" s="183" t="s">
        <v>105</v>
      </c>
      <c r="F3" s="183"/>
      <c r="G3" s="183"/>
    </row>
    <row r="4" spans="1:11" ht="66.75" customHeight="1" thickBot="1" x14ac:dyDescent="0.3">
      <c r="E4" s="178" t="s">
        <v>106</v>
      </c>
      <c r="F4" s="178"/>
      <c r="G4" s="178"/>
    </row>
    <row r="5" spans="1:11" ht="18" thickBot="1" x14ac:dyDescent="0.35">
      <c r="A5" s="160" t="s">
        <v>34</v>
      </c>
      <c r="B5" s="161"/>
      <c r="C5" s="162"/>
      <c r="E5" s="160" t="s">
        <v>96</v>
      </c>
      <c r="F5" s="161"/>
      <c r="G5" s="162"/>
      <c r="I5" s="168"/>
      <c r="J5" s="168"/>
      <c r="K5" s="43"/>
    </row>
    <row r="6" spans="1:11" x14ac:dyDescent="0.25">
      <c r="A6" s="12" t="s">
        <v>0</v>
      </c>
      <c r="B6" s="4" t="s">
        <v>1</v>
      </c>
      <c r="C6" s="11" t="s">
        <v>2</v>
      </c>
      <c r="E6" s="12" t="s">
        <v>54</v>
      </c>
      <c r="F6" s="4" t="s">
        <v>1</v>
      </c>
      <c r="G6" s="11" t="s">
        <v>2</v>
      </c>
      <c r="I6" s="43"/>
      <c r="J6" s="43"/>
      <c r="K6" s="43"/>
    </row>
    <row r="7" spans="1:11" x14ac:dyDescent="0.25">
      <c r="A7" s="38" t="s">
        <v>3</v>
      </c>
      <c r="B7" s="6">
        <f>SUM('1:11'!B7)</f>
        <v>1575004</v>
      </c>
      <c r="C7" s="5">
        <f>B7/$B$9</f>
        <v>0.88156745093319977</v>
      </c>
      <c r="E7" s="38" t="s">
        <v>55</v>
      </c>
      <c r="F7" s="75">
        <f>SUM('1:11'!F7)</f>
        <v>692435</v>
      </c>
      <c r="G7" s="76">
        <f>F7/$F$9</f>
        <v>0.92571524064171118</v>
      </c>
      <c r="I7" s="43"/>
      <c r="J7" s="43"/>
      <c r="K7" s="43"/>
    </row>
    <row r="8" spans="1:11" x14ac:dyDescent="0.25">
      <c r="A8" s="13" t="s">
        <v>141</v>
      </c>
      <c r="B8" s="104">
        <f>SUM('1:11'!B8)</f>
        <v>211591</v>
      </c>
      <c r="C8" s="15">
        <f>B8/$B$9</f>
        <v>0.11843254906680026</v>
      </c>
      <c r="E8" s="13" t="s">
        <v>58</v>
      </c>
      <c r="F8" s="196">
        <f>SUM('1:11'!F8)</f>
        <v>55565</v>
      </c>
      <c r="G8" s="15">
        <f>F8/$F$9</f>
        <v>7.4284759358288766E-2</v>
      </c>
      <c r="I8" s="43"/>
      <c r="J8" s="43"/>
      <c r="K8" s="43"/>
    </row>
    <row r="9" spans="1:11" ht="15.75" thickBot="1" x14ac:dyDescent="0.3">
      <c r="A9" s="39" t="s">
        <v>5</v>
      </c>
      <c r="B9" s="3">
        <f>SUM(B7:B8)</f>
        <v>1786595</v>
      </c>
      <c r="C9" s="2"/>
      <c r="E9" s="39" t="s">
        <v>5</v>
      </c>
      <c r="F9" s="3">
        <f>SUM(F7:F8)</f>
        <v>748000</v>
      </c>
      <c r="G9" s="2"/>
      <c r="I9" s="43"/>
      <c r="J9" s="43"/>
      <c r="K9" s="43"/>
    </row>
    <row r="10" spans="1:11" x14ac:dyDescent="0.25">
      <c r="A10" s="36" t="s">
        <v>121</v>
      </c>
      <c r="E10" s="36" t="s">
        <v>115</v>
      </c>
      <c r="I10" s="43"/>
      <c r="J10" s="43"/>
      <c r="K10" s="43"/>
    </row>
    <row r="11" spans="1:11" ht="15.75" thickBot="1" x14ac:dyDescent="0.3">
      <c r="I11" s="43"/>
      <c r="J11" s="43"/>
      <c r="K11" s="43"/>
    </row>
    <row r="12" spans="1:11" ht="35.25" customHeight="1" thickBot="1" x14ac:dyDescent="0.35">
      <c r="A12" s="160" t="s">
        <v>35</v>
      </c>
      <c r="B12" s="161"/>
      <c r="C12" s="162"/>
      <c r="E12" s="69" t="s">
        <v>56</v>
      </c>
      <c r="F12" s="70"/>
      <c r="G12" s="71"/>
      <c r="I12" s="43"/>
      <c r="J12" s="43"/>
      <c r="K12" s="43"/>
    </row>
    <row r="13" spans="1:11" x14ac:dyDescent="0.25">
      <c r="A13" s="12" t="s">
        <v>6</v>
      </c>
      <c r="B13" s="4" t="s">
        <v>7</v>
      </c>
      <c r="C13" s="11" t="s">
        <v>2</v>
      </c>
      <c r="E13" s="12" t="s">
        <v>6</v>
      </c>
      <c r="F13" s="4" t="s">
        <v>7</v>
      </c>
      <c r="G13" s="11" t="s">
        <v>2</v>
      </c>
      <c r="I13" s="43"/>
      <c r="J13" s="43"/>
      <c r="K13" s="43"/>
    </row>
    <row r="14" spans="1:11" ht="15" customHeight="1" x14ac:dyDescent="0.25">
      <c r="A14" s="38" t="s">
        <v>36</v>
      </c>
      <c r="B14" s="6">
        <f>SUM('1:11'!B14)</f>
        <v>206361</v>
      </c>
      <c r="C14" s="5">
        <f>B14/$B$21</f>
        <v>0.11550519283889187</v>
      </c>
      <c r="E14" s="38" t="s">
        <v>36</v>
      </c>
      <c r="F14" s="6">
        <f>SUM('1:11'!F14)</f>
        <v>35317</v>
      </c>
      <c r="G14" s="5">
        <f t="shared" ref="G14:G19" si="0">F14/$F$20</f>
        <v>8.1706165961817859E-2</v>
      </c>
      <c r="I14" s="43"/>
      <c r="J14" s="43"/>
      <c r="K14" s="43"/>
    </row>
    <row r="15" spans="1:11" x14ac:dyDescent="0.25">
      <c r="A15" s="38" t="s">
        <v>37</v>
      </c>
      <c r="B15" s="6">
        <f>SUM('1:11'!B15)</f>
        <v>212035</v>
      </c>
      <c r="C15" s="5">
        <f t="shared" ref="C15:C20" si="1">B15/$B$21</f>
        <v>0.11868106649800318</v>
      </c>
      <c r="E15" s="38" t="s">
        <v>37</v>
      </c>
      <c r="F15" s="6">
        <f>SUM('1:11'!F15)</f>
        <v>46417</v>
      </c>
      <c r="G15" s="5">
        <f t="shared" si="0"/>
        <v>0.10738610599568763</v>
      </c>
      <c r="I15" s="43"/>
      <c r="J15" s="43"/>
      <c r="K15" s="43"/>
    </row>
    <row r="16" spans="1:11" x14ac:dyDescent="0.25">
      <c r="A16" s="38" t="s">
        <v>38</v>
      </c>
      <c r="B16" s="6">
        <f>SUM('1:11'!B16)</f>
        <v>212460</v>
      </c>
      <c r="C16" s="5">
        <f t="shared" si="1"/>
        <v>0.11891894917426725</v>
      </c>
      <c r="E16" s="38" t="s">
        <v>38</v>
      </c>
      <c r="F16" s="6">
        <f>SUM('1:11'!F16)</f>
        <v>50429</v>
      </c>
      <c r="G16" s="5">
        <f t="shared" si="0"/>
        <v>0.11666790053765928</v>
      </c>
      <c r="I16" s="43"/>
      <c r="J16" s="43"/>
      <c r="K16" s="43"/>
    </row>
    <row r="17" spans="1:11" x14ac:dyDescent="0.25">
      <c r="A17" s="38" t="s">
        <v>39</v>
      </c>
      <c r="B17" s="6">
        <f>SUM('1:11'!B17)</f>
        <v>202747</v>
      </c>
      <c r="C17" s="5">
        <f t="shared" si="1"/>
        <v>0.11348235050473107</v>
      </c>
      <c r="E17" s="38" t="s">
        <v>39</v>
      </c>
      <c r="F17" s="6">
        <f>SUM('1:11'!F17)</f>
        <v>47479</v>
      </c>
      <c r="G17" s="5">
        <f t="shared" si="0"/>
        <v>0.10984305160973894</v>
      </c>
      <c r="I17" s="43"/>
      <c r="J17" s="43"/>
      <c r="K17" s="43"/>
    </row>
    <row r="18" spans="1:11" x14ac:dyDescent="0.25">
      <c r="A18" s="38" t="s">
        <v>40</v>
      </c>
      <c r="B18" s="6">
        <f>SUM('1:11'!B18)</f>
        <v>184698</v>
      </c>
      <c r="C18" s="5">
        <f t="shared" si="1"/>
        <v>0.10337989303675427</v>
      </c>
      <c r="E18" s="38" t="s">
        <v>40</v>
      </c>
      <c r="F18" s="6">
        <f>SUM('1:11'!F18)</f>
        <v>44786</v>
      </c>
      <c r="G18" s="5">
        <f t="shared" si="0"/>
        <v>0.10361277426638658</v>
      </c>
      <c r="I18" s="43"/>
      <c r="J18" s="43"/>
      <c r="K18" s="43"/>
    </row>
    <row r="19" spans="1:11" ht="18" customHeight="1" x14ac:dyDescent="0.25">
      <c r="A19" s="38" t="s">
        <v>8</v>
      </c>
      <c r="B19" s="6">
        <f>SUM('1:11'!B19)</f>
        <v>698103</v>
      </c>
      <c r="C19" s="5">
        <f t="shared" si="1"/>
        <v>0.39074496458346741</v>
      </c>
      <c r="E19" s="13" t="s">
        <v>8</v>
      </c>
      <c r="F19" s="104">
        <f>SUM('1:11'!F19)</f>
        <v>207816</v>
      </c>
      <c r="G19" s="15">
        <f t="shared" si="0"/>
        <v>0.48078400162870971</v>
      </c>
      <c r="I19" s="43"/>
      <c r="J19" s="43"/>
      <c r="K19" s="43"/>
    </row>
    <row r="20" spans="1:11" ht="15" customHeight="1" thickBot="1" x14ac:dyDescent="0.3">
      <c r="A20" s="13" t="s">
        <v>9</v>
      </c>
      <c r="B20" s="104">
        <f>SUM('1:11'!B20)</f>
        <v>70191</v>
      </c>
      <c r="C20" s="15">
        <f t="shared" si="1"/>
        <v>3.928758336388493E-2</v>
      </c>
      <c r="E20" s="77" t="s">
        <v>5</v>
      </c>
      <c r="F20" s="3">
        <f>SUM(F14:F19)</f>
        <v>432244</v>
      </c>
      <c r="G20" s="78"/>
      <c r="I20" s="43"/>
      <c r="J20" s="43"/>
      <c r="K20" s="43"/>
    </row>
    <row r="21" spans="1:11" ht="52.5" customHeight="1" thickBot="1" x14ac:dyDescent="0.3">
      <c r="A21" s="39" t="s">
        <v>5</v>
      </c>
      <c r="B21" s="3">
        <f>SUM(B14:B20)</f>
        <v>1786595</v>
      </c>
      <c r="C21" s="2"/>
      <c r="E21" s="169" t="s">
        <v>107</v>
      </c>
      <c r="F21" s="170"/>
      <c r="G21" s="171"/>
      <c r="I21" s="43"/>
      <c r="J21" s="43"/>
      <c r="K21" s="43"/>
    </row>
    <row r="22" spans="1:11" x14ac:dyDescent="0.25">
      <c r="A22" s="36" t="s">
        <v>121</v>
      </c>
      <c r="I22" s="43"/>
      <c r="J22" s="43"/>
      <c r="K22" s="43"/>
    </row>
    <row r="23" spans="1:11" ht="15.75" thickBot="1" x14ac:dyDescent="0.3">
      <c r="I23" s="43"/>
      <c r="J23" s="43"/>
      <c r="K23" s="43"/>
    </row>
    <row r="24" spans="1:11" ht="35.25" customHeight="1" thickBot="1" x14ac:dyDescent="0.35">
      <c r="A24" s="160" t="s">
        <v>10</v>
      </c>
      <c r="B24" s="161"/>
      <c r="C24" s="162"/>
      <c r="E24" s="156" t="s">
        <v>57</v>
      </c>
      <c r="F24" s="157"/>
      <c r="G24" s="158"/>
      <c r="I24" s="43"/>
      <c r="J24" s="43"/>
      <c r="K24" s="43"/>
    </row>
    <row r="25" spans="1:11" x14ac:dyDescent="0.25">
      <c r="A25" s="12" t="s">
        <v>6</v>
      </c>
      <c r="B25" s="4" t="s">
        <v>7</v>
      </c>
      <c r="C25" s="11" t="s">
        <v>2</v>
      </c>
      <c r="E25" s="12" t="s">
        <v>6</v>
      </c>
      <c r="F25" s="4" t="s">
        <v>7</v>
      </c>
      <c r="G25" s="11" t="s">
        <v>2</v>
      </c>
      <c r="I25" s="43"/>
      <c r="J25" s="43"/>
      <c r="K25" s="43"/>
    </row>
    <row r="26" spans="1:11" ht="14.45" customHeight="1" x14ac:dyDescent="0.25">
      <c r="A26" s="38" t="s">
        <v>36</v>
      </c>
      <c r="B26" s="6">
        <f>SUM('1:11'!B26)</f>
        <v>44040</v>
      </c>
      <c r="C26" s="5">
        <f>B26/$B$33</f>
        <v>0.2081373971482719</v>
      </c>
      <c r="E26" s="38" t="s">
        <v>36</v>
      </c>
      <c r="F26" s="6">
        <f>SUM('1:11'!F26)</f>
        <v>9762</v>
      </c>
      <c r="G26" s="5">
        <f t="shared" ref="G26:G31" si="2">F26/$F$32</f>
        <v>0.15945508894006957</v>
      </c>
      <c r="I26" s="43"/>
      <c r="J26" s="43"/>
      <c r="K26" s="43"/>
    </row>
    <row r="27" spans="1:11" ht="15" customHeight="1" x14ac:dyDescent="0.25">
      <c r="A27" s="38" t="s">
        <v>37</v>
      </c>
      <c r="B27" s="6">
        <f>SUM('1:11'!B27)</f>
        <v>48602</v>
      </c>
      <c r="C27" s="5">
        <f t="shared" ref="C27:C32" si="3">B27/$B$33</f>
        <v>0.22969786049501159</v>
      </c>
      <c r="E27" s="38" t="s">
        <v>37</v>
      </c>
      <c r="F27" s="6">
        <f>SUM('1:11'!F27)</f>
        <v>6042</v>
      </c>
      <c r="G27" s="5">
        <f t="shared" si="2"/>
        <v>9.8691625422649087E-2</v>
      </c>
      <c r="I27" s="43"/>
      <c r="J27" s="43"/>
      <c r="K27" s="43"/>
    </row>
    <row r="28" spans="1:11" ht="14.45" customHeight="1" x14ac:dyDescent="0.25">
      <c r="A28" s="38" t="s">
        <v>38</v>
      </c>
      <c r="B28" s="6">
        <f>SUM('1:11'!B28)</f>
        <v>37849</v>
      </c>
      <c r="C28" s="5">
        <f t="shared" si="3"/>
        <v>0.17887811863453548</v>
      </c>
      <c r="E28" s="38" t="s">
        <v>38</v>
      </c>
      <c r="F28" s="6">
        <f>SUM('1:11'!F28)</f>
        <v>3883</v>
      </c>
      <c r="G28" s="5">
        <f t="shared" si="2"/>
        <v>6.3425948612404234E-2</v>
      </c>
      <c r="I28" s="43"/>
      <c r="J28" s="43"/>
      <c r="K28" s="43"/>
    </row>
    <row r="29" spans="1:11" x14ac:dyDescent="0.25">
      <c r="A29" s="38" t="s">
        <v>39</v>
      </c>
      <c r="B29" s="6">
        <f>SUM('1:11'!B29)</f>
        <v>25525</v>
      </c>
      <c r="C29" s="5">
        <f t="shared" si="3"/>
        <v>0.12063367534535968</v>
      </c>
      <c r="E29" s="38" t="s">
        <v>39</v>
      </c>
      <c r="F29" s="6">
        <f>SUM('1:11'!F29)</f>
        <v>2610</v>
      </c>
      <c r="G29" s="5">
        <f t="shared" si="2"/>
        <v>4.2632430048512762E-2</v>
      </c>
      <c r="I29" s="43"/>
      <c r="J29" s="43"/>
      <c r="K29" s="43"/>
    </row>
    <row r="30" spans="1:11" x14ac:dyDescent="0.25">
      <c r="A30" s="38" t="s">
        <v>40</v>
      </c>
      <c r="B30" s="6">
        <f>SUM('1:11'!B30)</f>
        <v>16644</v>
      </c>
      <c r="C30" s="5">
        <f t="shared" si="3"/>
        <v>7.8661190693365982E-2</v>
      </c>
      <c r="E30" s="38" t="s">
        <v>40</v>
      </c>
      <c r="F30" s="6">
        <f>SUM('1:11'!F30)</f>
        <v>4572</v>
      </c>
      <c r="G30" s="5">
        <f t="shared" si="2"/>
        <v>7.4680256774636161E-2</v>
      </c>
      <c r="I30" s="43"/>
      <c r="J30" s="43"/>
      <c r="K30" s="43"/>
    </row>
    <row r="31" spans="1:11" x14ac:dyDescent="0.25">
      <c r="A31" s="38" t="s">
        <v>8</v>
      </c>
      <c r="B31" s="6">
        <f>SUM('1:11'!B31)</f>
        <v>34176</v>
      </c>
      <c r="C31" s="5">
        <f t="shared" si="3"/>
        <v>0.16151915724203769</v>
      </c>
      <c r="E31" s="13" t="s">
        <v>8</v>
      </c>
      <c r="F31" s="6">
        <f>SUM('1:11'!F31)</f>
        <v>34352</v>
      </c>
      <c r="G31" s="15">
        <f t="shared" si="2"/>
        <v>0.56111465020172813</v>
      </c>
      <c r="I31" s="43"/>
      <c r="J31" s="43"/>
      <c r="K31" s="43"/>
    </row>
    <row r="32" spans="1:11" ht="15.75" thickBot="1" x14ac:dyDescent="0.3">
      <c r="A32" s="13" t="s">
        <v>9</v>
      </c>
      <c r="B32" s="6">
        <f>SUM('1:11'!B32)</f>
        <v>4755</v>
      </c>
      <c r="C32" s="15">
        <f t="shared" si="3"/>
        <v>2.2472600441417641E-2</v>
      </c>
      <c r="E32" s="68" t="s">
        <v>5</v>
      </c>
      <c r="F32" s="79">
        <f>SUM(F26:F31)</f>
        <v>61221</v>
      </c>
      <c r="G32" s="2"/>
      <c r="I32" s="43"/>
      <c r="J32" s="43"/>
      <c r="K32" s="43"/>
    </row>
    <row r="33" spans="1:7" ht="15.75" thickBot="1" x14ac:dyDescent="0.3">
      <c r="A33" s="39" t="s">
        <v>5</v>
      </c>
      <c r="B33" s="79">
        <f>SUM(B26:B32)</f>
        <v>211591</v>
      </c>
      <c r="C33" s="2"/>
    </row>
    <row r="34" spans="1:7" ht="37.5" customHeight="1" thickBot="1" x14ac:dyDescent="0.35">
      <c r="A34" s="43"/>
      <c r="B34" s="6"/>
      <c r="C34" s="43"/>
      <c r="E34" s="156" t="s">
        <v>59</v>
      </c>
      <c r="F34" s="157"/>
      <c r="G34" s="158"/>
    </row>
    <row r="35" spans="1:7" ht="18" thickBot="1" x14ac:dyDescent="0.35">
      <c r="A35" s="156" t="s">
        <v>119</v>
      </c>
      <c r="B35" s="157"/>
      <c r="C35" s="158"/>
      <c r="E35" s="12" t="s">
        <v>6</v>
      </c>
      <c r="F35" s="4" t="s">
        <v>7</v>
      </c>
      <c r="G35" s="11" t="s">
        <v>2</v>
      </c>
    </row>
    <row r="36" spans="1:7" x14ac:dyDescent="0.25">
      <c r="A36" s="12" t="s">
        <v>0</v>
      </c>
      <c r="B36" s="4" t="s">
        <v>1</v>
      </c>
      <c r="C36" s="11" t="s">
        <v>2</v>
      </c>
      <c r="E36" s="38" t="s">
        <v>36</v>
      </c>
      <c r="F36" s="6">
        <f>F26</f>
        <v>9762</v>
      </c>
      <c r="G36" s="5">
        <f>F36/$F$38</f>
        <v>0.61769172361427482</v>
      </c>
    </row>
    <row r="37" spans="1:7" x14ac:dyDescent="0.25">
      <c r="A37" s="38" t="s">
        <v>3</v>
      </c>
      <c r="B37" s="6">
        <f>SUM('1:11'!B37)</f>
        <v>162321</v>
      </c>
      <c r="C37" s="5">
        <f>B37/B39</f>
        <v>0.78658758195589285</v>
      </c>
      <c r="E37" s="13" t="s">
        <v>37</v>
      </c>
      <c r="F37" s="14">
        <f>F27</f>
        <v>6042</v>
      </c>
      <c r="G37" s="15">
        <f>F37/$F$38</f>
        <v>0.38230827638572512</v>
      </c>
    </row>
    <row r="38" spans="1:7" ht="15.75" thickBot="1" x14ac:dyDescent="0.3">
      <c r="A38" s="13" t="s">
        <v>141</v>
      </c>
      <c r="B38" s="6">
        <f>SUM('1:11'!B38)</f>
        <v>44040</v>
      </c>
      <c r="C38" s="15">
        <f>B38/B39</f>
        <v>0.21341241804410718</v>
      </c>
      <c r="E38" s="39" t="s">
        <v>5</v>
      </c>
      <c r="F38" s="3">
        <f>SUM(F36:F37)</f>
        <v>15804</v>
      </c>
      <c r="G38" s="2"/>
    </row>
    <row r="39" spans="1:7" ht="15.75" thickBot="1" x14ac:dyDescent="0.3">
      <c r="A39" s="39" t="s">
        <v>5</v>
      </c>
      <c r="B39" s="79">
        <f>SUM(B37:B38)</f>
        <v>206361</v>
      </c>
      <c r="C39" s="42"/>
    </row>
    <row r="40" spans="1:7" ht="34.5" customHeight="1" thickBot="1" x14ac:dyDescent="0.35">
      <c r="A40" s="43"/>
      <c r="B40" s="6"/>
      <c r="C40" s="43"/>
      <c r="E40" s="175" t="s">
        <v>60</v>
      </c>
      <c r="F40" s="176"/>
      <c r="G40" s="177"/>
    </row>
    <row r="41" spans="1:7" ht="36.75" customHeight="1" thickBot="1" x14ac:dyDescent="0.35">
      <c r="A41" s="156" t="s">
        <v>117</v>
      </c>
      <c r="B41" s="157"/>
      <c r="C41" s="158"/>
      <c r="E41" s="12" t="s">
        <v>12</v>
      </c>
      <c r="F41" s="4" t="s">
        <v>1</v>
      </c>
      <c r="G41" s="11" t="s">
        <v>2</v>
      </c>
    </row>
    <row r="42" spans="1:7" x14ac:dyDescent="0.25">
      <c r="A42" s="12" t="s">
        <v>0</v>
      </c>
      <c r="B42" s="4" t="s">
        <v>1</v>
      </c>
      <c r="C42" s="11" t="s">
        <v>2</v>
      </c>
      <c r="E42" s="80" t="s">
        <v>15</v>
      </c>
      <c r="F42" s="36">
        <v>6099</v>
      </c>
      <c r="G42" s="5">
        <f>F42/$F$66</f>
        <v>0.33584801762114536</v>
      </c>
    </row>
    <row r="43" spans="1:7" x14ac:dyDescent="0.25">
      <c r="A43" s="38" t="s">
        <v>3</v>
      </c>
      <c r="B43" s="6">
        <f>SUM('1:11'!B43)</f>
        <v>163433</v>
      </c>
      <c r="C43" s="5">
        <f>B43/B45</f>
        <v>0.7707831254274059</v>
      </c>
      <c r="E43" s="80" t="s">
        <v>14</v>
      </c>
      <c r="F43" s="36">
        <v>3980</v>
      </c>
      <c r="G43" s="5">
        <f t="shared" ref="G43:G65" si="4">F43/$F$66</f>
        <v>0.21916299559471367</v>
      </c>
    </row>
    <row r="44" spans="1:7" x14ac:dyDescent="0.25">
      <c r="A44" s="13" t="s">
        <v>141</v>
      </c>
      <c r="B44" s="6">
        <f>SUM('1:11'!B44)</f>
        <v>48602</v>
      </c>
      <c r="C44" s="15">
        <f>B44/B45</f>
        <v>0.22921687457259415</v>
      </c>
      <c r="E44" s="80" t="s">
        <v>16</v>
      </c>
      <c r="F44" s="36">
        <v>1876</v>
      </c>
      <c r="G44" s="5">
        <f t="shared" si="4"/>
        <v>0.10330396475770925</v>
      </c>
    </row>
    <row r="45" spans="1:7" ht="15.75" thickBot="1" x14ac:dyDescent="0.3">
      <c r="A45" s="39" t="s">
        <v>5</v>
      </c>
      <c r="B45" s="79">
        <f>SUM(B43:B44)</f>
        <v>212035</v>
      </c>
      <c r="C45" s="2"/>
      <c r="E45" s="80" t="s">
        <v>20</v>
      </c>
      <c r="F45" s="36">
        <v>817</v>
      </c>
      <c r="G45" s="5">
        <f t="shared" si="4"/>
        <v>4.4988986784140969E-2</v>
      </c>
    </row>
    <row r="46" spans="1:7" ht="15.75" thickBot="1" x14ac:dyDescent="0.3">
      <c r="A46" s="43"/>
      <c r="B46" s="6"/>
      <c r="C46" s="43"/>
      <c r="E46" s="80" t="s">
        <v>24</v>
      </c>
      <c r="F46" s="36">
        <v>762</v>
      </c>
      <c r="G46" s="5">
        <f t="shared" si="4"/>
        <v>4.1960352422907486E-2</v>
      </c>
    </row>
    <row r="47" spans="1:7" ht="18" thickBot="1" x14ac:dyDescent="0.35">
      <c r="A47" s="156" t="s">
        <v>41</v>
      </c>
      <c r="B47" s="157"/>
      <c r="C47" s="158"/>
      <c r="E47" s="80" t="s">
        <v>23</v>
      </c>
      <c r="F47" s="36">
        <v>502</v>
      </c>
      <c r="G47" s="5">
        <f t="shared" si="4"/>
        <v>2.7643171806167401E-2</v>
      </c>
    </row>
    <row r="48" spans="1:7" x14ac:dyDescent="0.25">
      <c r="A48" s="12" t="s">
        <v>6</v>
      </c>
      <c r="B48" s="4" t="s">
        <v>7</v>
      </c>
      <c r="C48" s="11" t="s">
        <v>2</v>
      </c>
      <c r="E48" s="80" t="s">
        <v>82</v>
      </c>
      <c r="F48" s="36">
        <v>249</v>
      </c>
      <c r="G48" s="5">
        <f t="shared" si="4"/>
        <v>1.3711453744493392E-2</v>
      </c>
    </row>
    <row r="49" spans="1:7" x14ac:dyDescent="0.25">
      <c r="A49" s="38" t="s">
        <v>36</v>
      </c>
      <c r="B49" s="6">
        <f>B26</f>
        <v>44040</v>
      </c>
      <c r="C49" s="5">
        <f>B49/$B$51</f>
        <v>0.47537833811877983</v>
      </c>
      <c r="E49" s="80" t="s">
        <v>30</v>
      </c>
      <c r="F49" s="36">
        <v>178</v>
      </c>
      <c r="G49" s="5">
        <f t="shared" si="4"/>
        <v>9.8017621145374441E-3</v>
      </c>
    </row>
    <row r="50" spans="1:7" x14ac:dyDescent="0.25">
      <c r="A50" s="13" t="s">
        <v>37</v>
      </c>
      <c r="B50" s="14">
        <f>B27</f>
        <v>48602</v>
      </c>
      <c r="C50" s="15">
        <f>B50/$B$51</f>
        <v>0.52462166188122017</v>
      </c>
      <c r="E50" s="80" t="s">
        <v>26</v>
      </c>
      <c r="F50" s="36">
        <v>148</v>
      </c>
      <c r="G50" s="5">
        <f t="shared" si="4"/>
        <v>8.1497797356828196E-3</v>
      </c>
    </row>
    <row r="51" spans="1:7" ht="15.75" thickBot="1" x14ac:dyDescent="0.3">
      <c r="A51" s="39" t="s">
        <v>5</v>
      </c>
      <c r="B51" s="3">
        <f>SUM(B49:B50)</f>
        <v>92642</v>
      </c>
      <c r="C51" s="2"/>
      <c r="E51" s="80" t="s">
        <v>28</v>
      </c>
      <c r="F51" s="36">
        <v>111</v>
      </c>
      <c r="G51" s="5">
        <f t="shared" si="4"/>
        <v>6.1123348017621147E-3</v>
      </c>
    </row>
    <row r="52" spans="1:7" ht="15.75" thickBot="1" x14ac:dyDescent="0.3">
      <c r="A52" s="43"/>
      <c r="B52" s="6"/>
      <c r="C52" s="43"/>
      <c r="E52" s="80" t="s">
        <v>63</v>
      </c>
      <c r="F52" s="36">
        <v>110</v>
      </c>
      <c r="G52" s="5">
        <f t="shared" si="4"/>
        <v>6.0572687224669606E-3</v>
      </c>
    </row>
    <row r="53" spans="1:7" ht="18" thickBot="1" x14ac:dyDescent="0.35">
      <c r="A53" s="156" t="s">
        <v>44</v>
      </c>
      <c r="B53" s="157"/>
      <c r="C53" s="158"/>
      <c r="E53" s="80" t="s">
        <v>29</v>
      </c>
      <c r="F53" s="36">
        <v>86</v>
      </c>
      <c r="G53" s="5">
        <f t="shared" si="4"/>
        <v>4.7356828193832598E-3</v>
      </c>
    </row>
    <row r="54" spans="1:7" x14ac:dyDescent="0.25">
      <c r="A54" s="12" t="s">
        <v>45</v>
      </c>
      <c r="B54" s="4" t="s">
        <v>7</v>
      </c>
      <c r="C54" s="11" t="s">
        <v>2</v>
      </c>
      <c r="E54" s="80" t="s">
        <v>97</v>
      </c>
      <c r="F54" s="36">
        <v>83</v>
      </c>
      <c r="G54" s="5">
        <f t="shared" si="4"/>
        <v>4.5704845814977975E-3</v>
      </c>
    </row>
    <row r="55" spans="1:7" x14ac:dyDescent="0.25">
      <c r="A55" s="38" t="s">
        <v>46</v>
      </c>
      <c r="B55" s="6">
        <f>SUM('1:11'!B55)</f>
        <v>15220</v>
      </c>
      <c r="C55" s="5">
        <f t="shared" ref="C55:C61" si="5">B55/$B$62</f>
        <v>7.1931225808281068E-2</v>
      </c>
      <c r="E55" s="80" t="s">
        <v>25</v>
      </c>
      <c r="F55" s="36">
        <v>81</v>
      </c>
      <c r="G55" s="5">
        <f t="shared" si="4"/>
        <v>4.4603524229074893E-3</v>
      </c>
    </row>
    <row r="56" spans="1:7" x14ac:dyDescent="0.25">
      <c r="A56" s="38" t="s">
        <v>47</v>
      </c>
      <c r="B56" s="6">
        <f>SUM('1:11'!B56)</f>
        <v>17256</v>
      </c>
      <c r="C56" s="5">
        <f t="shared" si="5"/>
        <v>8.1553563242292917E-2</v>
      </c>
      <c r="E56" s="80" t="s">
        <v>70</v>
      </c>
      <c r="F56" s="36">
        <v>60</v>
      </c>
      <c r="G56" s="5">
        <f t="shared" si="4"/>
        <v>3.3039647577092512E-3</v>
      </c>
    </row>
    <row r="57" spans="1:7" x14ac:dyDescent="0.25">
      <c r="A57" s="38" t="s">
        <v>48</v>
      </c>
      <c r="B57" s="6">
        <f>SUM('1:11'!B57)</f>
        <v>39829</v>
      </c>
      <c r="C57" s="5">
        <f t="shared" si="5"/>
        <v>0.18823579452812264</v>
      </c>
      <c r="E57" s="80" t="s">
        <v>63</v>
      </c>
      <c r="F57" s="36">
        <v>45</v>
      </c>
      <c r="G57" s="5">
        <f t="shared" si="4"/>
        <v>2.4779735682819385E-3</v>
      </c>
    </row>
    <row r="58" spans="1:7" x14ac:dyDescent="0.25">
      <c r="A58" s="38" t="s">
        <v>49</v>
      </c>
      <c r="B58" s="6">
        <f>SUM('1:11'!B58)</f>
        <v>40316</v>
      </c>
      <c r="C58" s="5">
        <f t="shared" si="5"/>
        <v>0.19053740471003019</v>
      </c>
      <c r="E58" s="80" t="s">
        <v>144</v>
      </c>
      <c r="F58" s="36">
        <v>42</v>
      </c>
      <c r="G58" s="5">
        <f t="shared" si="4"/>
        <v>2.3127753303964758E-3</v>
      </c>
    </row>
    <row r="59" spans="1:7" x14ac:dyDescent="0.25">
      <c r="A59" s="38" t="s">
        <v>50</v>
      </c>
      <c r="B59" s="6">
        <f>SUM('1:11'!B59)</f>
        <v>37591</v>
      </c>
      <c r="C59" s="5">
        <f t="shared" si="5"/>
        <v>0.17765878510900748</v>
      </c>
      <c r="E59" s="80" t="s">
        <v>21</v>
      </c>
      <c r="F59" s="36">
        <v>31</v>
      </c>
      <c r="G59" s="5">
        <f t="shared" si="4"/>
        <v>1.7070484581497797E-3</v>
      </c>
    </row>
    <row r="60" spans="1:7" x14ac:dyDescent="0.25">
      <c r="A60" s="38" t="s">
        <v>51</v>
      </c>
      <c r="B60" s="6">
        <f>SUM('1:11'!B60)</f>
        <v>26602</v>
      </c>
      <c r="C60" s="5">
        <f t="shared" si="5"/>
        <v>0.12572368389959876</v>
      </c>
      <c r="E60" s="80" t="s">
        <v>71</v>
      </c>
      <c r="F60" s="36">
        <v>30</v>
      </c>
      <c r="G60" s="5">
        <f t="shared" si="4"/>
        <v>1.6519823788546256E-3</v>
      </c>
    </row>
    <row r="61" spans="1:7" x14ac:dyDescent="0.25">
      <c r="A61" s="13" t="s">
        <v>52</v>
      </c>
      <c r="B61" s="6">
        <f>SUM('1:11'!B61)</f>
        <v>34777</v>
      </c>
      <c r="C61" s="15">
        <f t="shared" si="5"/>
        <v>0.16435954270266695</v>
      </c>
      <c r="E61" s="80" t="s">
        <v>65</v>
      </c>
      <c r="F61" s="36">
        <v>19</v>
      </c>
      <c r="G61" s="5">
        <f t="shared" si="4"/>
        <v>1.0462555066079295E-3</v>
      </c>
    </row>
    <row r="62" spans="1:7" ht="15.75" thickBot="1" x14ac:dyDescent="0.3">
      <c r="A62" s="39" t="s">
        <v>5</v>
      </c>
      <c r="B62" s="79">
        <f>SUM(B55:B61)</f>
        <v>211591</v>
      </c>
      <c r="C62" s="2"/>
      <c r="E62" s="80" t="s">
        <v>158</v>
      </c>
      <c r="F62" s="36">
        <v>16</v>
      </c>
      <c r="G62" s="5">
        <f t="shared" si="4"/>
        <v>8.81057268722467E-4</v>
      </c>
    </row>
    <row r="63" spans="1:7" ht="15.75" thickBot="1" x14ac:dyDescent="0.3">
      <c r="E63" s="80" t="s">
        <v>143</v>
      </c>
      <c r="F63" s="36">
        <v>15</v>
      </c>
      <c r="G63" s="5">
        <f t="shared" si="4"/>
        <v>8.259911894273128E-4</v>
      </c>
    </row>
    <row r="64" spans="1:7" ht="18" thickBot="1" x14ac:dyDescent="0.35">
      <c r="A64" s="156" t="s">
        <v>53</v>
      </c>
      <c r="B64" s="157"/>
      <c r="C64" s="158"/>
      <c r="E64" s="80" t="s">
        <v>64</v>
      </c>
      <c r="F64" s="36">
        <v>14</v>
      </c>
      <c r="G64" s="5">
        <f t="shared" si="4"/>
        <v>7.709251101321586E-4</v>
      </c>
    </row>
    <row r="65" spans="1:7" x14ac:dyDescent="0.25">
      <c r="A65" s="12" t="s">
        <v>45</v>
      </c>
      <c r="B65" s="4" t="s">
        <v>7</v>
      </c>
      <c r="C65" s="11" t="s">
        <v>2</v>
      </c>
      <c r="E65" s="80" t="s">
        <v>33</v>
      </c>
      <c r="F65" s="36">
        <v>2806</v>
      </c>
      <c r="G65" s="15">
        <f t="shared" si="4"/>
        <v>0.15451541850220266</v>
      </c>
    </row>
    <row r="66" spans="1:7" ht="15.75" thickBot="1" x14ac:dyDescent="0.3">
      <c r="A66" s="38" t="s">
        <v>46</v>
      </c>
      <c r="B66" s="6">
        <f>SUM('1:11'!B66)</f>
        <v>7581</v>
      </c>
      <c r="C66" s="5">
        <f t="shared" ref="C66:C72" si="6">B66/$B$73</f>
        <v>8.1831134906413944E-2</v>
      </c>
      <c r="E66" s="39" t="s">
        <v>5</v>
      </c>
      <c r="F66" s="79">
        <f>SUM(F42:F65)</f>
        <v>18160</v>
      </c>
      <c r="G66" s="2"/>
    </row>
    <row r="67" spans="1:7" ht="15.75" thickBot="1" x14ac:dyDescent="0.3">
      <c r="A67" s="38" t="s">
        <v>47</v>
      </c>
      <c r="B67" s="6">
        <f>SUM('1:11'!B67)</f>
        <v>8727</v>
      </c>
      <c r="C67" s="5">
        <f t="shared" si="6"/>
        <v>9.4201334168087902E-2</v>
      </c>
      <c r="E67" s="172" t="s">
        <v>108</v>
      </c>
      <c r="F67" s="173"/>
      <c r="G67" s="174"/>
    </row>
    <row r="68" spans="1:7" x14ac:dyDescent="0.25">
      <c r="A68" s="38" t="s">
        <v>48</v>
      </c>
      <c r="B68" s="6">
        <f>SUM('1:11'!B68)</f>
        <v>17132</v>
      </c>
      <c r="C68" s="5">
        <f t="shared" si="6"/>
        <v>0.18492692299389046</v>
      </c>
    </row>
    <row r="69" spans="1:7" x14ac:dyDescent="0.25">
      <c r="A69" s="38" t="s">
        <v>49</v>
      </c>
      <c r="B69" s="6">
        <f>SUM('1:11'!B69)</f>
        <v>17240</v>
      </c>
      <c r="C69" s="5">
        <f t="shared" si="6"/>
        <v>0.1860927009347812</v>
      </c>
    </row>
    <row r="70" spans="1:7" x14ac:dyDescent="0.25">
      <c r="A70" s="38" t="s">
        <v>50</v>
      </c>
      <c r="B70" s="6">
        <f>SUM('1:11'!B70)</f>
        <v>13545</v>
      </c>
      <c r="C70" s="5">
        <f t="shared" si="6"/>
        <v>0.14620798342004707</v>
      </c>
    </row>
    <row r="71" spans="1:7" ht="18" customHeight="1" x14ac:dyDescent="0.25">
      <c r="A71" s="38" t="s">
        <v>51</v>
      </c>
      <c r="B71" s="6">
        <f>SUM('1:11'!B71)</f>
        <v>9944</v>
      </c>
      <c r="C71" s="5">
        <f t="shared" si="6"/>
        <v>0.10733792448349561</v>
      </c>
    </row>
    <row r="72" spans="1:7" ht="15.75" thickBot="1" x14ac:dyDescent="0.3">
      <c r="A72" s="13" t="s">
        <v>52</v>
      </c>
      <c r="B72" s="6">
        <f>SUM('1:11'!B72)</f>
        <v>18473</v>
      </c>
      <c r="C72" s="15">
        <f t="shared" si="6"/>
        <v>0.19940199909328382</v>
      </c>
    </row>
    <row r="73" spans="1:7" ht="52.5" thickBot="1" x14ac:dyDescent="0.35">
      <c r="A73" s="39" t="s">
        <v>5</v>
      </c>
      <c r="B73" s="79">
        <f>SUM(B66:B72)</f>
        <v>92642</v>
      </c>
      <c r="C73" s="2"/>
      <c r="E73" s="132" t="s">
        <v>61</v>
      </c>
      <c r="F73" s="87"/>
      <c r="G73" s="88"/>
    </row>
    <row r="74" spans="1:7" ht="18" thickBot="1" x14ac:dyDescent="0.35">
      <c r="A74" s="156"/>
      <c r="B74" s="157"/>
      <c r="C74" s="158"/>
      <c r="E74" s="80" t="s">
        <v>12</v>
      </c>
      <c r="F74" s="81" t="s">
        <v>1</v>
      </c>
      <c r="G74" s="82" t="s">
        <v>2</v>
      </c>
    </row>
    <row r="75" spans="1:7" ht="33.75" customHeight="1" thickBot="1" x14ac:dyDescent="0.35">
      <c r="A75" s="156" t="s">
        <v>11</v>
      </c>
      <c r="B75" s="157"/>
      <c r="C75" s="158"/>
      <c r="E75" s="80" t="s">
        <v>28</v>
      </c>
      <c r="F75" s="36">
        <v>124</v>
      </c>
      <c r="G75" s="5">
        <f>F75/$F$105</f>
        <v>7.1904899971006091E-3</v>
      </c>
    </row>
    <row r="76" spans="1:7" x14ac:dyDescent="0.25">
      <c r="A76" s="12" t="s">
        <v>12</v>
      </c>
      <c r="B76" s="4" t="s">
        <v>1</v>
      </c>
      <c r="C76" s="11" t="s">
        <v>2</v>
      </c>
      <c r="E76" s="80" t="s">
        <v>23</v>
      </c>
      <c r="F76" s="36">
        <v>421</v>
      </c>
      <c r="G76" s="5">
        <f t="shared" ref="G76:G104" si="7">F76/$F$105</f>
        <v>2.4412873296607712E-2</v>
      </c>
    </row>
    <row r="77" spans="1:7" ht="39" customHeight="1" x14ac:dyDescent="0.25">
      <c r="A77" s="36" t="s">
        <v>13</v>
      </c>
      <c r="B77" s="75">
        <v>74622</v>
      </c>
      <c r="C77" s="5">
        <f>B77/$B$104</f>
        <v>0.35267095481376809</v>
      </c>
      <c r="E77" s="80" t="s">
        <v>82</v>
      </c>
      <c r="F77" s="36">
        <v>131</v>
      </c>
      <c r="G77" s="5">
        <f t="shared" si="7"/>
        <v>7.5964047550014496E-3</v>
      </c>
    </row>
    <row r="78" spans="1:7" x14ac:dyDescent="0.25">
      <c r="A78" s="36" t="s">
        <v>232</v>
      </c>
      <c r="B78" s="152">
        <v>30413</v>
      </c>
      <c r="C78" s="5">
        <f t="shared" ref="C78:C103" si="8">B78/$B$104</f>
        <v>0.14373484694528596</v>
      </c>
      <c r="E78" s="80" t="s">
        <v>65</v>
      </c>
      <c r="F78" s="36">
        <v>15</v>
      </c>
      <c r="G78" s="5">
        <f t="shared" si="7"/>
        <v>8.6981733835894465E-4</v>
      </c>
    </row>
    <row r="79" spans="1:7" ht="18" customHeight="1" x14ac:dyDescent="0.25">
      <c r="A79" s="36" t="s">
        <v>14</v>
      </c>
      <c r="B79" s="152">
        <v>21933</v>
      </c>
      <c r="C79" s="5">
        <f t="shared" si="8"/>
        <v>0.10365752796669045</v>
      </c>
      <c r="E79" s="80" t="s">
        <v>71</v>
      </c>
      <c r="F79" s="36">
        <v>19</v>
      </c>
      <c r="G79" s="5">
        <f t="shared" si="7"/>
        <v>1.1017686285879965E-3</v>
      </c>
    </row>
    <row r="80" spans="1:7" x14ac:dyDescent="0.25">
      <c r="A80" s="36" t="s">
        <v>16</v>
      </c>
      <c r="B80" s="152">
        <v>13607</v>
      </c>
      <c r="C80" s="5">
        <f t="shared" si="8"/>
        <v>6.4308028224262848E-2</v>
      </c>
      <c r="E80" s="80" t="s">
        <v>15</v>
      </c>
      <c r="F80" s="36">
        <v>3137</v>
      </c>
      <c r="G80" s="5">
        <f t="shared" si="7"/>
        <v>0.18190779936213394</v>
      </c>
    </row>
    <row r="81" spans="1:47" x14ac:dyDescent="0.25">
      <c r="A81" s="36" t="s">
        <v>17</v>
      </c>
      <c r="B81" s="152">
        <v>12491</v>
      </c>
      <c r="C81" s="5">
        <f t="shared" si="8"/>
        <v>5.9033701811513725E-2</v>
      </c>
      <c r="E81" s="80" t="s">
        <v>19</v>
      </c>
      <c r="F81" s="36">
        <v>176</v>
      </c>
      <c r="G81" s="5">
        <f t="shared" si="7"/>
        <v>1.0205856770078283E-2</v>
      </c>
    </row>
    <row r="82" spans="1:47" x14ac:dyDescent="0.25">
      <c r="A82" s="36" t="s">
        <v>18</v>
      </c>
      <c r="B82" s="152">
        <v>7064</v>
      </c>
      <c r="C82" s="5">
        <f t="shared" si="8"/>
        <v>3.3385162884999833E-2</v>
      </c>
      <c r="E82" s="80" t="s">
        <v>16</v>
      </c>
      <c r="F82" s="36">
        <v>991</v>
      </c>
      <c r="G82" s="5">
        <f t="shared" si="7"/>
        <v>5.7465932154247605E-2</v>
      </c>
    </row>
    <row r="83" spans="1:47" x14ac:dyDescent="0.25">
      <c r="A83" s="36" t="s">
        <v>20</v>
      </c>
      <c r="B83" s="152">
        <v>5186</v>
      </c>
      <c r="C83" s="5">
        <f t="shared" si="8"/>
        <v>2.4509549082900501E-2</v>
      </c>
      <c r="E83" s="80" t="s">
        <v>26</v>
      </c>
      <c r="F83" s="36">
        <v>103</v>
      </c>
      <c r="G83" s="5">
        <f t="shared" si="7"/>
        <v>5.972745723398086E-3</v>
      </c>
    </row>
    <row r="84" spans="1:47" s="37" customFormat="1" x14ac:dyDescent="0.25">
      <c r="A84" s="36" t="s">
        <v>23</v>
      </c>
      <c r="B84" s="152">
        <v>4029</v>
      </c>
      <c r="C84" s="5">
        <f t="shared" si="8"/>
        <v>1.9041452613769015E-2</v>
      </c>
      <c r="D84" s="36"/>
      <c r="E84" s="80" t="s">
        <v>63</v>
      </c>
      <c r="F84" s="36">
        <v>34</v>
      </c>
      <c r="G84" s="5">
        <f t="shared" si="7"/>
        <v>1.971585966946941E-3</v>
      </c>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row>
    <row r="85" spans="1:47" x14ac:dyDescent="0.25">
      <c r="A85" s="36" t="s">
        <v>19</v>
      </c>
      <c r="B85" s="152">
        <v>3885</v>
      </c>
      <c r="C85" s="5">
        <f t="shared" si="8"/>
        <v>1.8360894366962678E-2</v>
      </c>
      <c r="D85" s="37"/>
      <c r="E85" s="80" t="s">
        <v>198</v>
      </c>
      <c r="F85" s="36">
        <v>14</v>
      </c>
      <c r="G85" s="5">
        <f t="shared" si="7"/>
        <v>8.1182951580168166E-4</v>
      </c>
    </row>
    <row r="86" spans="1:47" x14ac:dyDescent="0.25">
      <c r="A86" s="36" t="s">
        <v>24</v>
      </c>
      <c r="B86" s="152">
        <v>2507</v>
      </c>
      <c r="C86" s="5">
        <f t="shared" si="8"/>
        <v>1.1848330032940909E-2</v>
      </c>
      <c r="E86" s="80" t="s">
        <v>20</v>
      </c>
      <c r="F86" s="36">
        <v>172</v>
      </c>
      <c r="G86" s="5">
        <f t="shared" si="7"/>
        <v>9.9739054798492315E-3</v>
      </c>
    </row>
    <row r="87" spans="1:47" x14ac:dyDescent="0.25">
      <c r="A87" s="36" t="s">
        <v>82</v>
      </c>
      <c r="B87" s="152">
        <v>1565</v>
      </c>
      <c r="C87" s="5">
        <f t="shared" si="8"/>
        <v>7.3963448350827772E-3</v>
      </c>
      <c r="E87" s="80" t="s">
        <v>30</v>
      </c>
      <c r="F87" s="36">
        <v>60</v>
      </c>
      <c r="G87" s="5">
        <f t="shared" si="7"/>
        <v>3.4792693534357786E-3</v>
      </c>
    </row>
    <row r="88" spans="1:47" x14ac:dyDescent="0.25">
      <c r="A88" s="36" t="s">
        <v>26</v>
      </c>
      <c r="B88" s="152">
        <v>1046</v>
      </c>
      <c r="C88" s="5">
        <f t="shared" si="8"/>
        <v>4.9434994872182654E-3</v>
      </c>
      <c r="E88" s="80" t="s">
        <v>24</v>
      </c>
      <c r="F88" s="36">
        <v>327</v>
      </c>
      <c r="G88" s="5">
        <f t="shared" si="7"/>
        <v>1.8962017976224994E-2</v>
      </c>
    </row>
    <row r="89" spans="1:47" ht="15" customHeight="1" x14ac:dyDescent="0.25">
      <c r="A89" s="36" t="s">
        <v>28</v>
      </c>
      <c r="B89" s="152">
        <v>791</v>
      </c>
      <c r="C89" s="5">
        <f t="shared" si="8"/>
        <v>3.7383442584987075E-3</v>
      </c>
      <c r="E89" s="80" t="s">
        <v>31</v>
      </c>
      <c r="F89" s="36">
        <v>103</v>
      </c>
      <c r="G89" s="5">
        <f t="shared" si="7"/>
        <v>5.972745723398086E-3</v>
      </c>
    </row>
    <row r="90" spans="1:47" x14ac:dyDescent="0.25">
      <c r="A90" s="36" t="s">
        <v>29</v>
      </c>
      <c r="B90" s="152">
        <v>707</v>
      </c>
      <c r="C90" s="5">
        <f t="shared" si="8"/>
        <v>3.3413519478616765E-3</v>
      </c>
      <c r="E90" s="80" t="s">
        <v>97</v>
      </c>
      <c r="F90" s="36">
        <v>85</v>
      </c>
      <c r="G90" s="5">
        <f t="shared" si="7"/>
        <v>4.9289649173673532E-3</v>
      </c>
    </row>
    <row r="91" spans="1:47" x14ac:dyDescent="0.25">
      <c r="A91" s="36" t="s">
        <v>30</v>
      </c>
      <c r="B91" s="152">
        <v>608</v>
      </c>
      <c r="C91" s="5">
        <f t="shared" si="8"/>
        <v>2.8734681531823185E-3</v>
      </c>
      <c r="E91" s="80" t="s">
        <v>98</v>
      </c>
      <c r="F91" s="36">
        <v>46</v>
      </c>
      <c r="G91" s="5">
        <f t="shared" si="7"/>
        <v>2.6674398376340968E-3</v>
      </c>
    </row>
    <row r="92" spans="1:47" x14ac:dyDescent="0.25">
      <c r="A92" s="36" t="s">
        <v>21</v>
      </c>
      <c r="B92" s="152">
        <v>552</v>
      </c>
      <c r="C92" s="5">
        <f t="shared" si="8"/>
        <v>2.6088066127576315E-3</v>
      </c>
      <c r="E92" s="80" t="s">
        <v>70</v>
      </c>
      <c r="F92" s="36">
        <v>60</v>
      </c>
      <c r="G92" s="5">
        <f t="shared" si="7"/>
        <v>3.4792693534357786E-3</v>
      </c>
    </row>
    <row r="93" spans="1:47" x14ac:dyDescent="0.25">
      <c r="A93" s="36" t="s">
        <v>63</v>
      </c>
      <c r="B93" s="152">
        <v>519</v>
      </c>
      <c r="C93" s="5">
        <f t="shared" si="8"/>
        <v>2.4528453478645123E-3</v>
      </c>
      <c r="E93" s="80" t="s">
        <v>64</v>
      </c>
      <c r="F93" s="36">
        <v>41</v>
      </c>
      <c r="G93" s="5">
        <f t="shared" si="7"/>
        <v>2.3775007248477819E-3</v>
      </c>
    </row>
    <row r="94" spans="1:47" x14ac:dyDescent="0.25">
      <c r="A94" s="36" t="s">
        <v>191</v>
      </c>
      <c r="B94" s="152">
        <v>409</v>
      </c>
      <c r="C94" s="5">
        <f t="shared" si="8"/>
        <v>1.932974464887448E-3</v>
      </c>
      <c r="E94" s="80" t="s">
        <v>14</v>
      </c>
      <c r="F94" s="36">
        <v>1364</v>
      </c>
      <c r="G94" s="5">
        <f t="shared" si="7"/>
        <v>7.9095389968106694E-2</v>
      </c>
    </row>
    <row r="95" spans="1:47" x14ac:dyDescent="0.25">
      <c r="A95" s="36" t="s">
        <v>32</v>
      </c>
      <c r="B95" s="152">
        <v>387</v>
      </c>
      <c r="C95" s="5">
        <f t="shared" si="8"/>
        <v>1.8290002882920351E-3</v>
      </c>
      <c r="E95" s="80" t="s">
        <v>18</v>
      </c>
      <c r="F95" s="36">
        <v>862</v>
      </c>
      <c r="G95" s="5">
        <f t="shared" si="7"/>
        <v>4.9985503044360682E-2</v>
      </c>
    </row>
    <row r="96" spans="1:47" x14ac:dyDescent="0.25">
      <c r="A96" s="36" t="s">
        <v>64</v>
      </c>
      <c r="B96" s="152">
        <v>328</v>
      </c>
      <c r="C96" s="5">
        <f t="shared" si="8"/>
        <v>1.5501604510588824E-3</v>
      </c>
      <c r="E96" s="80" t="s">
        <v>99</v>
      </c>
      <c r="F96" s="36">
        <v>18</v>
      </c>
      <c r="G96" s="5">
        <f t="shared" si="7"/>
        <v>1.0437808060307335E-3</v>
      </c>
    </row>
    <row r="97" spans="1:7" x14ac:dyDescent="0.25">
      <c r="A97" s="36" t="s">
        <v>70</v>
      </c>
      <c r="B97" s="152">
        <v>313</v>
      </c>
      <c r="C97" s="5">
        <f t="shared" si="8"/>
        <v>1.4792689670165555E-3</v>
      </c>
      <c r="E97" s="80" t="s">
        <v>180</v>
      </c>
      <c r="F97" s="36">
        <v>26</v>
      </c>
      <c r="G97" s="5">
        <f t="shared" si="7"/>
        <v>1.5076833864888374E-3</v>
      </c>
    </row>
    <row r="98" spans="1:7" x14ac:dyDescent="0.25">
      <c r="A98" s="36" t="s">
        <v>181</v>
      </c>
      <c r="B98" s="152">
        <v>296</v>
      </c>
      <c r="C98" s="5">
        <f t="shared" si="8"/>
        <v>1.3989252851019183E-3</v>
      </c>
      <c r="E98" s="80" t="s">
        <v>13</v>
      </c>
      <c r="F98" s="36">
        <v>7037</v>
      </c>
      <c r="G98" s="5">
        <f t="shared" si="7"/>
        <v>0.40806030733545956</v>
      </c>
    </row>
    <row r="99" spans="1:7" x14ac:dyDescent="0.25">
      <c r="A99" s="36" t="s">
        <v>25</v>
      </c>
      <c r="B99" s="152">
        <v>275</v>
      </c>
      <c r="C99" s="5">
        <f t="shared" si="8"/>
        <v>1.2996772074426607E-3</v>
      </c>
      <c r="E99" s="80" t="s">
        <v>68</v>
      </c>
      <c r="F99" s="36">
        <v>16</v>
      </c>
      <c r="G99" s="5">
        <f t="shared" si="7"/>
        <v>9.2780516091620763E-4</v>
      </c>
    </row>
    <row r="100" spans="1:7" x14ac:dyDescent="0.25">
      <c r="A100" s="36" t="s">
        <v>144</v>
      </c>
      <c r="B100" s="152">
        <v>162</v>
      </c>
      <c r="C100" s="5">
        <f t="shared" si="8"/>
        <v>7.65628027657131E-4</v>
      </c>
      <c r="E100" s="80" t="s">
        <v>67</v>
      </c>
      <c r="F100" s="36">
        <v>18</v>
      </c>
      <c r="G100" s="5">
        <f t="shared" si="7"/>
        <v>1.0437808060307335E-3</v>
      </c>
    </row>
    <row r="101" spans="1:7" x14ac:dyDescent="0.25">
      <c r="A101" s="36" t="s">
        <v>161</v>
      </c>
      <c r="B101" s="152">
        <v>147</v>
      </c>
      <c r="C101" s="5">
        <f t="shared" si="8"/>
        <v>6.9473654361480405E-4</v>
      </c>
      <c r="E101" s="80" t="s">
        <v>66</v>
      </c>
      <c r="F101" s="36">
        <v>57</v>
      </c>
      <c r="G101" s="5">
        <f t="shared" si="7"/>
        <v>3.3053058857639896E-3</v>
      </c>
    </row>
    <row r="102" spans="1:7" x14ac:dyDescent="0.25">
      <c r="A102" s="36" t="s">
        <v>65</v>
      </c>
      <c r="B102" s="152">
        <v>125</v>
      </c>
      <c r="C102" s="5">
        <f t="shared" si="8"/>
        <v>5.9076236701939122E-4</v>
      </c>
      <c r="E102" s="80" t="s">
        <v>145</v>
      </c>
      <c r="F102" s="36">
        <v>13</v>
      </c>
      <c r="G102" s="5">
        <f t="shared" si="7"/>
        <v>7.5384169324441868E-4</v>
      </c>
    </row>
    <row r="103" spans="1:7" x14ac:dyDescent="0.25">
      <c r="A103" s="36" t="s">
        <v>33</v>
      </c>
      <c r="B103" s="152">
        <v>27624</v>
      </c>
      <c r="C103" s="5">
        <f t="shared" si="8"/>
        <v>0.13055375701234931</v>
      </c>
      <c r="E103" s="80" t="s">
        <v>17</v>
      </c>
      <c r="F103" s="36">
        <v>977</v>
      </c>
      <c r="G103" s="5">
        <f t="shared" si="7"/>
        <v>5.6654102638445926E-2</v>
      </c>
    </row>
    <row r="104" spans="1:7" ht="15.75" thickBot="1" x14ac:dyDescent="0.3">
      <c r="A104" s="39" t="s">
        <v>5</v>
      </c>
      <c r="B104" s="86">
        <f>SUM(B77:B103)</f>
        <v>211591</v>
      </c>
      <c r="C104" s="2"/>
      <c r="E104" s="80" t="s">
        <v>33</v>
      </c>
      <c r="F104" s="36">
        <v>798</v>
      </c>
      <c r="G104" s="15">
        <f t="shared" si="7"/>
        <v>4.6274282400695851E-2</v>
      </c>
    </row>
    <row r="105" spans="1:7" ht="15.75" thickBot="1" x14ac:dyDescent="0.3">
      <c r="E105" s="39" t="s">
        <v>5</v>
      </c>
      <c r="F105" s="79">
        <f>SUM(F75:F104)</f>
        <v>17245</v>
      </c>
      <c r="G105" s="2"/>
    </row>
    <row r="106" spans="1:7" ht="52.5" thickBot="1" x14ac:dyDescent="0.35">
      <c r="A106" s="132" t="s">
        <v>42</v>
      </c>
      <c r="B106" s="133"/>
      <c r="C106" s="134"/>
    </row>
    <row r="107" spans="1:7" x14ac:dyDescent="0.25">
      <c r="A107" s="83" t="s">
        <v>12</v>
      </c>
      <c r="B107" s="84" t="s">
        <v>1</v>
      </c>
      <c r="C107" s="85" t="s">
        <v>2</v>
      </c>
    </row>
    <row r="108" spans="1:7" x14ac:dyDescent="0.25">
      <c r="A108" s="36" t="s">
        <v>13</v>
      </c>
      <c r="B108" s="75">
        <v>39119</v>
      </c>
      <c r="C108" s="5">
        <f t="shared" ref="C108:C139" si="9">B108/$B$140</f>
        <v>0.42225988212689708</v>
      </c>
    </row>
    <row r="109" spans="1:7" x14ac:dyDescent="0.25">
      <c r="A109" s="36" t="s">
        <v>15</v>
      </c>
      <c r="B109" s="152">
        <v>12557</v>
      </c>
      <c r="C109" s="5">
        <f t="shared" si="9"/>
        <v>0.13554327410893546</v>
      </c>
    </row>
    <row r="110" spans="1:7" x14ac:dyDescent="0.25">
      <c r="A110" s="36" t="s">
        <v>14</v>
      </c>
      <c r="B110" s="152">
        <v>8389</v>
      </c>
      <c r="C110" s="5">
        <f t="shared" si="9"/>
        <v>9.0552880982707626E-2</v>
      </c>
    </row>
    <row r="111" spans="1:7" x14ac:dyDescent="0.25">
      <c r="A111" s="36" t="s">
        <v>17</v>
      </c>
      <c r="B111" s="152">
        <v>5857</v>
      </c>
      <c r="C111" s="5">
        <f t="shared" si="9"/>
        <v>6.3221864812935819E-2</v>
      </c>
    </row>
    <row r="112" spans="1:7" x14ac:dyDescent="0.25">
      <c r="A112" s="36" t="s">
        <v>16</v>
      </c>
      <c r="B112" s="152">
        <v>5290</v>
      </c>
      <c r="C112" s="5">
        <f t="shared" si="9"/>
        <v>5.7101530623259428E-2</v>
      </c>
    </row>
    <row r="113" spans="1:3" x14ac:dyDescent="0.25">
      <c r="A113" s="36" t="s">
        <v>18</v>
      </c>
      <c r="B113" s="152">
        <v>3524</v>
      </c>
      <c r="C113" s="5">
        <f t="shared" si="9"/>
        <v>3.8038902441657134E-2</v>
      </c>
    </row>
    <row r="114" spans="1:3" x14ac:dyDescent="0.25">
      <c r="A114" s="36" t="s">
        <v>23</v>
      </c>
      <c r="B114" s="152">
        <v>2481</v>
      </c>
      <c r="C114" s="5">
        <f t="shared" si="9"/>
        <v>2.6780509919906739E-2</v>
      </c>
    </row>
    <row r="115" spans="1:3" x14ac:dyDescent="0.25">
      <c r="A115" s="36" t="s">
        <v>24</v>
      </c>
      <c r="B115" s="152">
        <v>1635</v>
      </c>
      <c r="C115" s="5">
        <f t="shared" si="9"/>
        <v>1.7648582716262601E-2</v>
      </c>
    </row>
    <row r="116" spans="1:3" x14ac:dyDescent="0.25">
      <c r="A116" s="36" t="s">
        <v>19</v>
      </c>
      <c r="B116" s="152">
        <v>1266</v>
      </c>
      <c r="C116" s="5">
        <f t="shared" si="9"/>
        <v>1.3665508084885905E-2</v>
      </c>
    </row>
    <row r="117" spans="1:3" x14ac:dyDescent="0.25">
      <c r="A117" s="36" t="s">
        <v>20</v>
      </c>
      <c r="B117" s="152">
        <v>1031</v>
      </c>
      <c r="C117" s="5">
        <f t="shared" si="9"/>
        <v>1.1128861639429201E-2</v>
      </c>
    </row>
    <row r="118" spans="1:3" x14ac:dyDescent="0.25">
      <c r="A118" s="36" t="s">
        <v>69</v>
      </c>
      <c r="B118" s="152">
        <v>804</v>
      </c>
      <c r="C118" s="5">
        <f t="shared" si="9"/>
        <v>8.6785691155199587E-3</v>
      </c>
    </row>
    <row r="119" spans="1:3" x14ac:dyDescent="0.25">
      <c r="A119" s="36" t="s">
        <v>28</v>
      </c>
      <c r="B119" s="152">
        <v>414</v>
      </c>
      <c r="C119" s="5">
        <f t="shared" si="9"/>
        <v>4.468815440081173E-3</v>
      </c>
    </row>
    <row r="120" spans="1:3" x14ac:dyDescent="0.25">
      <c r="A120" s="36" t="s">
        <v>26</v>
      </c>
      <c r="B120" s="152">
        <v>396</v>
      </c>
      <c r="C120" s="5">
        <f t="shared" si="9"/>
        <v>4.274519116599383E-3</v>
      </c>
    </row>
    <row r="121" spans="1:3" x14ac:dyDescent="0.25">
      <c r="A121" s="36" t="s">
        <v>82</v>
      </c>
      <c r="B121" s="152">
        <v>374</v>
      </c>
      <c r="C121" s="5">
        <f t="shared" si="9"/>
        <v>4.0370458323438609E-3</v>
      </c>
    </row>
    <row r="122" spans="1:3" x14ac:dyDescent="0.25">
      <c r="A122" s="36" t="s">
        <v>21</v>
      </c>
      <c r="B122" s="152">
        <v>309</v>
      </c>
      <c r="C122" s="5">
        <f t="shared" si="9"/>
        <v>3.3354202197707302E-3</v>
      </c>
    </row>
    <row r="123" spans="1:3" ht="20.100000000000001" customHeight="1" x14ac:dyDescent="0.25">
      <c r="A123" s="36" t="s">
        <v>70</v>
      </c>
      <c r="B123" s="152">
        <v>295</v>
      </c>
      <c r="C123" s="5">
        <f t="shared" si="9"/>
        <v>3.1843008570626714E-3</v>
      </c>
    </row>
    <row r="124" spans="1:3" x14ac:dyDescent="0.25">
      <c r="A124" s="36" t="s">
        <v>63</v>
      </c>
      <c r="B124" s="152">
        <v>138</v>
      </c>
      <c r="C124" s="5">
        <f t="shared" si="9"/>
        <v>1.4896051466937242E-3</v>
      </c>
    </row>
    <row r="125" spans="1:3" x14ac:dyDescent="0.25">
      <c r="A125" s="36" t="s">
        <v>30</v>
      </c>
      <c r="B125" s="152">
        <v>138</v>
      </c>
      <c r="C125" s="5">
        <f t="shared" si="9"/>
        <v>1.4896051466937242E-3</v>
      </c>
    </row>
    <row r="126" spans="1:3" x14ac:dyDescent="0.25">
      <c r="A126" s="36" t="s">
        <v>66</v>
      </c>
      <c r="B126" s="152">
        <v>117</v>
      </c>
      <c r="C126" s="5">
        <f t="shared" si="9"/>
        <v>1.2629261026316358E-3</v>
      </c>
    </row>
    <row r="127" spans="1:3" x14ac:dyDescent="0.25">
      <c r="A127" s="36" t="s">
        <v>68</v>
      </c>
      <c r="B127" s="152">
        <v>109</v>
      </c>
      <c r="C127" s="5">
        <f t="shared" si="9"/>
        <v>1.1765721810841736E-3</v>
      </c>
    </row>
    <row r="128" spans="1:3" x14ac:dyDescent="0.25">
      <c r="A128" s="36" t="s">
        <v>192</v>
      </c>
      <c r="B128" s="152">
        <v>100</v>
      </c>
      <c r="C128" s="5">
        <f t="shared" si="9"/>
        <v>1.0794240193432783E-3</v>
      </c>
    </row>
    <row r="129" spans="1:3" x14ac:dyDescent="0.25">
      <c r="A129" s="36" t="s">
        <v>94</v>
      </c>
      <c r="B129" s="152">
        <v>95</v>
      </c>
      <c r="C129" s="5">
        <f t="shared" si="9"/>
        <v>1.0254528183761145E-3</v>
      </c>
    </row>
    <row r="130" spans="1:3" x14ac:dyDescent="0.25">
      <c r="A130" s="36" t="s">
        <v>191</v>
      </c>
      <c r="B130" s="152">
        <v>87</v>
      </c>
      <c r="C130" s="5">
        <f t="shared" si="9"/>
        <v>9.3909889682865222E-4</v>
      </c>
    </row>
    <row r="131" spans="1:3" x14ac:dyDescent="0.25">
      <c r="A131" s="36" t="s">
        <v>95</v>
      </c>
      <c r="B131" s="152">
        <v>87</v>
      </c>
      <c r="C131" s="5">
        <f t="shared" si="9"/>
        <v>9.3909889682865222E-4</v>
      </c>
    </row>
    <row r="132" spans="1:3" x14ac:dyDescent="0.25">
      <c r="A132" s="36" t="s">
        <v>25</v>
      </c>
      <c r="B132" s="152">
        <v>84</v>
      </c>
      <c r="C132" s="5">
        <f t="shared" si="9"/>
        <v>9.0671617624835392E-4</v>
      </c>
    </row>
    <row r="133" spans="1:3" x14ac:dyDescent="0.25">
      <c r="A133" s="36" t="s">
        <v>65</v>
      </c>
      <c r="B133" s="152">
        <v>76</v>
      </c>
      <c r="C133" s="5">
        <f t="shared" si="9"/>
        <v>8.2036225470089161E-4</v>
      </c>
    </row>
    <row r="134" spans="1:3" x14ac:dyDescent="0.25">
      <c r="A134" s="36" t="s">
        <v>67</v>
      </c>
      <c r="B134" s="152">
        <v>56</v>
      </c>
      <c r="C134" s="5">
        <f t="shared" si="9"/>
        <v>6.0447745083223588E-4</v>
      </c>
    </row>
    <row r="135" spans="1:3" x14ac:dyDescent="0.25">
      <c r="A135" s="36" t="s">
        <v>160</v>
      </c>
      <c r="B135" s="152">
        <v>38</v>
      </c>
      <c r="C135" s="5">
        <f t="shared" si="9"/>
        <v>4.101811273504458E-4</v>
      </c>
    </row>
    <row r="136" spans="1:3" x14ac:dyDescent="0.25">
      <c r="A136" s="36" t="s">
        <v>64</v>
      </c>
      <c r="B136" s="152">
        <v>27</v>
      </c>
      <c r="C136" s="5">
        <f t="shared" si="9"/>
        <v>2.9144448522268519E-4</v>
      </c>
    </row>
    <row r="137" spans="1:3" x14ac:dyDescent="0.25">
      <c r="A137" s="36" t="s">
        <v>146</v>
      </c>
      <c r="B137" s="152">
        <v>18</v>
      </c>
      <c r="C137" s="5">
        <f t="shared" si="9"/>
        <v>1.9429632348179013E-4</v>
      </c>
    </row>
    <row r="138" spans="1:3" x14ac:dyDescent="0.25">
      <c r="A138" s="36" t="s">
        <v>145</v>
      </c>
      <c r="B138" s="152">
        <v>16</v>
      </c>
      <c r="C138" s="5">
        <f t="shared" si="9"/>
        <v>1.7270784309492455E-4</v>
      </c>
    </row>
    <row r="139" spans="1:3" x14ac:dyDescent="0.25">
      <c r="A139" s="36" t="s">
        <v>33</v>
      </c>
      <c r="B139" s="152">
        <v>7715</v>
      </c>
      <c r="C139" s="5">
        <f t="shared" si="9"/>
        <v>8.3277563092333931E-2</v>
      </c>
    </row>
    <row r="140" spans="1:3" ht="15.75" thickBot="1" x14ac:dyDescent="0.3">
      <c r="A140" s="39" t="s">
        <v>5</v>
      </c>
      <c r="B140" s="86">
        <f>SUM(B108:B139)</f>
        <v>92642</v>
      </c>
      <c r="C140" s="2"/>
    </row>
    <row r="141" spans="1:3" x14ac:dyDescent="0.25">
      <c r="A141" s="48" t="s">
        <v>127</v>
      </c>
    </row>
    <row r="142" spans="1:3" x14ac:dyDescent="0.25">
      <c r="A142" s="36" t="s">
        <v>109</v>
      </c>
    </row>
  </sheetData>
  <mergeCells count="23">
    <mergeCell ref="E4:G4"/>
    <mergeCell ref="A5:C5"/>
    <mergeCell ref="E5:G5"/>
    <mergeCell ref="A1:F1"/>
    <mergeCell ref="A2:C2"/>
    <mergeCell ref="E2:G2"/>
    <mergeCell ref="A3:C3"/>
    <mergeCell ref="E3:G3"/>
    <mergeCell ref="I5:J5"/>
    <mergeCell ref="A12:C12"/>
    <mergeCell ref="E21:G21"/>
    <mergeCell ref="A64:C64"/>
    <mergeCell ref="A75:C75"/>
    <mergeCell ref="E67:G67"/>
    <mergeCell ref="E34:G34"/>
    <mergeCell ref="A35:C35"/>
    <mergeCell ref="E40:G40"/>
    <mergeCell ref="A41:C41"/>
    <mergeCell ref="A47:C47"/>
    <mergeCell ref="A53:C53"/>
    <mergeCell ref="A24:C24"/>
    <mergeCell ref="E24:G24"/>
    <mergeCell ref="A74:C74"/>
  </mergeCells>
  <printOptions gridLines="1"/>
  <pageMargins left="0.25" right="0.25" top="0.25" bottom="0.25" header="0.3" footer="0.3"/>
  <pageSetup scale="72" fitToHeight="0"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2"/>
  <sheetViews>
    <sheetView topLeftCell="A34" workbookViewId="0">
      <selection activeCell="A2" sqref="A2"/>
    </sheetView>
  </sheetViews>
  <sheetFormatPr defaultColWidth="8.85546875" defaultRowHeight="15" x14ac:dyDescent="0.25"/>
  <cols>
    <col min="1" max="1" width="26.7109375" customWidth="1"/>
    <col min="2" max="2" width="10.7109375" bestFit="1" customWidth="1"/>
    <col min="3" max="3" width="7.85546875" customWidth="1"/>
    <col min="4" max="4" width="9.140625" customWidth="1"/>
    <col min="5" max="5" width="25.140625" bestFit="1" customWidth="1"/>
    <col min="6" max="6" width="10.7109375" bestFit="1" customWidth="1"/>
    <col min="7" max="7" width="36.140625" customWidth="1"/>
  </cols>
  <sheetData>
    <row r="1" spans="1:11" s="7" customFormat="1" ht="21" x14ac:dyDescent="0.35">
      <c r="A1" s="179" t="s">
        <v>43</v>
      </c>
      <c r="B1" s="179"/>
      <c r="C1" s="179"/>
      <c r="D1" s="179"/>
      <c r="E1" s="179"/>
      <c r="F1" s="179"/>
    </row>
    <row r="2" spans="1:11" s="36" customFormat="1" ht="21" x14ac:dyDescent="0.35">
      <c r="A2" s="44" t="s">
        <v>102</v>
      </c>
      <c r="F2" s="40"/>
    </row>
    <row r="3" spans="1:11" s="36" customFormat="1" ht="39" customHeight="1" x14ac:dyDescent="0.35">
      <c r="A3" s="36" t="s">
        <v>103</v>
      </c>
      <c r="F3" s="40"/>
    </row>
    <row r="4" spans="1:11" ht="15.75" thickBot="1" x14ac:dyDescent="0.3"/>
    <row r="5" spans="1:11" ht="18" thickBot="1" x14ac:dyDescent="0.35">
      <c r="A5" s="160" t="s">
        <v>34</v>
      </c>
      <c r="B5" s="161"/>
      <c r="C5" s="162"/>
      <c r="E5" s="36"/>
      <c r="F5" s="36"/>
      <c r="G5" s="36"/>
    </row>
    <row r="6" spans="1:11" x14ac:dyDescent="0.25">
      <c r="A6" s="12" t="s">
        <v>0</v>
      </c>
      <c r="B6" s="4" t="s">
        <v>1</v>
      </c>
      <c r="C6" s="11" t="s">
        <v>2</v>
      </c>
      <c r="E6" s="36"/>
      <c r="F6" s="36"/>
      <c r="G6" s="36"/>
    </row>
    <row r="7" spans="1:11" x14ac:dyDescent="0.25">
      <c r="A7" s="9" t="s">
        <v>3</v>
      </c>
      <c r="B7" s="6">
        <v>5602454</v>
      </c>
      <c r="C7" s="5">
        <f>B7/$B$9</f>
        <v>0.9116641078026233</v>
      </c>
      <c r="E7" s="36"/>
      <c r="F7" s="36"/>
      <c r="G7" s="36"/>
    </row>
    <row r="8" spans="1:11" x14ac:dyDescent="0.25">
      <c r="A8" s="13" t="s">
        <v>141</v>
      </c>
      <c r="B8" s="14">
        <v>542851</v>
      </c>
      <c r="C8" s="15">
        <f>B8/$B$9</f>
        <v>8.8335892197376698E-2</v>
      </c>
      <c r="E8" s="36"/>
      <c r="F8" s="36"/>
      <c r="G8" s="36"/>
    </row>
    <row r="9" spans="1:11" ht="15.75" thickBot="1" x14ac:dyDescent="0.3">
      <c r="A9" s="10" t="s">
        <v>5</v>
      </c>
      <c r="B9" s="3">
        <f>SUM(B7:B8)</f>
        <v>6145305</v>
      </c>
      <c r="C9" s="2"/>
      <c r="E9" s="36"/>
      <c r="F9" s="36"/>
      <c r="G9" s="36"/>
    </row>
    <row r="10" spans="1:11" x14ac:dyDescent="0.25">
      <c r="A10" s="36" t="s">
        <v>101</v>
      </c>
    </row>
    <row r="11" spans="1:11" s="36" customFormat="1" ht="15.75" thickBot="1" x14ac:dyDescent="0.3">
      <c r="E11"/>
      <c r="F11"/>
      <c r="G11"/>
    </row>
    <row r="12" spans="1:11" ht="18" thickBot="1" x14ac:dyDescent="0.35">
      <c r="A12" s="160" t="s">
        <v>35</v>
      </c>
      <c r="B12" s="161"/>
      <c r="C12" s="162"/>
      <c r="E12" s="184" t="s">
        <v>116</v>
      </c>
      <c r="F12" s="185"/>
      <c r="G12" s="186"/>
      <c r="H12" s="1"/>
      <c r="I12" s="1"/>
      <c r="J12" s="1"/>
      <c r="K12" s="41"/>
    </row>
    <row r="13" spans="1:11" x14ac:dyDescent="0.25">
      <c r="A13" s="12" t="s">
        <v>6</v>
      </c>
      <c r="B13" s="4" t="s">
        <v>7</v>
      </c>
      <c r="C13" s="11" t="s">
        <v>2</v>
      </c>
      <c r="E13" s="12" t="s">
        <v>0</v>
      </c>
      <c r="F13" s="4" t="s">
        <v>1</v>
      </c>
      <c r="G13" s="11" t="s">
        <v>2</v>
      </c>
      <c r="H13" s="1"/>
      <c r="I13" s="1"/>
      <c r="J13" s="1"/>
      <c r="K13" s="41"/>
    </row>
    <row r="14" spans="1:11" x14ac:dyDescent="0.25">
      <c r="A14" s="9" t="s">
        <v>36</v>
      </c>
      <c r="B14" s="6">
        <v>628980</v>
      </c>
      <c r="C14" s="5">
        <f>B14/$B$21</f>
        <v>0.10235130721746113</v>
      </c>
      <c r="E14" s="38" t="s">
        <v>3</v>
      </c>
      <c r="F14" s="6">
        <v>510087</v>
      </c>
      <c r="G14" s="5">
        <v>0.81100000000000005</v>
      </c>
      <c r="H14" s="1"/>
      <c r="I14" s="1"/>
      <c r="J14" s="1"/>
      <c r="K14" s="41"/>
    </row>
    <row r="15" spans="1:11" s="1" customFormat="1" x14ac:dyDescent="0.25">
      <c r="A15" s="9" t="s">
        <v>37</v>
      </c>
      <c r="B15" s="6">
        <v>761062</v>
      </c>
      <c r="C15" s="5">
        <f t="shared" ref="C15:C20" si="0">B15/$B$21</f>
        <v>0.12384446337488537</v>
      </c>
      <c r="E15" s="13" t="s">
        <v>141</v>
      </c>
      <c r="F15" s="14">
        <v>118893</v>
      </c>
      <c r="G15" s="15">
        <v>0.189</v>
      </c>
      <c r="K15" s="41"/>
    </row>
    <row r="16" spans="1:11" s="1" customFormat="1" ht="15.75" thickBot="1" x14ac:dyDescent="0.3">
      <c r="A16" s="9" t="s">
        <v>38</v>
      </c>
      <c r="B16" s="6">
        <v>794965</v>
      </c>
      <c r="C16" s="5">
        <f t="shared" si="0"/>
        <v>0.12936135797979106</v>
      </c>
      <c r="E16" s="39" t="s">
        <v>5</v>
      </c>
      <c r="F16" s="3">
        <v>628980</v>
      </c>
      <c r="G16" s="42"/>
      <c r="H16"/>
      <c r="I16"/>
      <c r="J16"/>
      <c r="K16" s="41"/>
    </row>
    <row r="17" spans="1:11" s="1" customFormat="1" ht="15.75" thickBot="1" x14ac:dyDescent="0.3">
      <c r="A17" s="9" t="s">
        <v>39</v>
      </c>
      <c r="B17" s="6">
        <v>791653</v>
      </c>
      <c r="C17" s="5">
        <f t="shared" si="0"/>
        <v>0.12882240995361499</v>
      </c>
      <c r="E17" s="36"/>
      <c r="F17" s="36"/>
      <c r="G17" s="36"/>
      <c r="H17"/>
      <c r="I17"/>
      <c r="J17"/>
    </row>
    <row r="18" spans="1:11" s="1" customFormat="1" ht="18" customHeight="1" thickBot="1" x14ac:dyDescent="0.35">
      <c r="A18" s="9" t="s">
        <v>40</v>
      </c>
      <c r="B18" s="6">
        <v>709294</v>
      </c>
      <c r="C18" s="5">
        <f t="shared" si="0"/>
        <v>0.11542047140052447</v>
      </c>
      <c r="E18" s="184" t="s">
        <v>118</v>
      </c>
      <c r="F18" s="185"/>
      <c r="G18" s="186"/>
      <c r="H18"/>
      <c r="I18"/>
      <c r="J18"/>
    </row>
    <row r="19" spans="1:11" s="1" customFormat="1" x14ac:dyDescent="0.25">
      <c r="A19" s="9" t="s">
        <v>8</v>
      </c>
      <c r="B19" s="6">
        <v>2240174</v>
      </c>
      <c r="C19" s="5">
        <f t="shared" si="0"/>
        <v>0.36453422572191291</v>
      </c>
      <c r="E19" s="12" t="s">
        <v>0</v>
      </c>
      <c r="F19" s="4" t="s">
        <v>1</v>
      </c>
      <c r="G19" s="11" t="s">
        <v>2</v>
      </c>
      <c r="H19"/>
      <c r="I19"/>
      <c r="J19"/>
    </row>
    <row r="20" spans="1:11" s="1" customFormat="1" x14ac:dyDescent="0.25">
      <c r="A20" s="13" t="s">
        <v>9</v>
      </c>
      <c r="B20" s="14">
        <v>219177</v>
      </c>
      <c r="C20" s="15">
        <f t="shared" si="0"/>
        <v>3.5665764351810042E-2</v>
      </c>
      <c r="E20" s="38" t="s">
        <v>3</v>
      </c>
      <c r="F20" s="6">
        <v>632054</v>
      </c>
      <c r="G20" s="5">
        <v>0.83</v>
      </c>
      <c r="H20"/>
      <c r="I20"/>
      <c r="J20"/>
    </row>
    <row r="21" spans="1:11" ht="15.75" thickBot="1" x14ac:dyDescent="0.3">
      <c r="A21" s="10" t="s">
        <v>5</v>
      </c>
      <c r="B21" s="3">
        <f>SUM(B14:B20)</f>
        <v>6145305</v>
      </c>
      <c r="C21" s="2"/>
      <c r="E21" s="13" t="s">
        <v>141</v>
      </c>
      <c r="F21" s="14">
        <v>129008</v>
      </c>
      <c r="G21" s="15">
        <v>0.17</v>
      </c>
    </row>
    <row r="22" spans="1:11" ht="15.75" thickBot="1" x14ac:dyDescent="0.3">
      <c r="A22" s="36" t="s">
        <v>101</v>
      </c>
      <c r="E22" s="39" t="s">
        <v>5</v>
      </c>
      <c r="F22" s="3">
        <v>761062</v>
      </c>
      <c r="G22" s="2"/>
    </row>
    <row r="23" spans="1:11" s="36" customFormat="1" ht="15.75" thickBot="1" x14ac:dyDescent="0.3">
      <c r="E23"/>
      <c r="F23"/>
      <c r="G23"/>
    </row>
    <row r="24" spans="1:11" ht="18" thickBot="1" x14ac:dyDescent="0.35">
      <c r="A24" s="160" t="s">
        <v>10</v>
      </c>
      <c r="B24" s="161"/>
      <c r="C24" s="162"/>
    </row>
    <row r="25" spans="1:11" x14ac:dyDescent="0.25">
      <c r="A25" s="12" t="s">
        <v>6</v>
      </c>
      <c r="B25" s="4" t="s">
        <v>7</v>
      </c>
      <c r="C25" s="11" t="s">
        <v>2</v>
      </c>
      <c r="K25" s="41"/>
    </row>
    <row r="26" spans="1:11" x14ac:dyDescent="0.25">
      <c r="A26" s="9" t="s">
        <v>36</v>
      </c>
      <c r="B26" s="6">
        <v>118893</v>
      </c>
      <c r="C26" s="5">
        <f>B26/$B$33</f>
        <v>0.21901589939044047</v>
      </c>
      <c r="E26" s="36"/>
      <c r="F26" s="36"/>
      <c r="G26" s="36"/>
      <c r="K26" s="41"/>
    </row>
    <row r="27" spans="1:11" x14ac:dyDescent="0.25">
      <c r="A27" s="9" t="s">
        <v>37</v>
      </c>
      <c r="B27" s="6">
        <v>129008</v>
      </c>
      <c r="C27" s="5">
        <f t="shared" ref="C27:C32" si="1">B27/$B$33</f>
        <v>0.23764900497558261</v>
      </c>
      <c r="K27" s="41"/>
    </row>
    <row r="28" spans="1:11" x14ac:dyDescent="0.25">
      <c r="A28" s="9" t="s">
        <v>38</v>
      </c>
      <c r="B28" s="6">
        <v>96915</v>
      </c>
      <c r="C28" s="5">
        <f t="shared" si="1"/>
        <v>0.17852965178290175</v>
      </c>
      <c r="K28" s="41"/>
    </row>
    <row r="29" spans="1:11" x14ac:dyDescent="0.25">
      <c r="A29" s="9" t="s">
        <v>39</v>
      </c>
      <c r="B29" s="6">
        <v>66437</v>
      </c>
      <c r="C29" s="5">
        <f t="shared" si="1"/>
        <v>0.12238533225507552</v>
      </c>
      <c r="K29" s="41"/>
    </row>
    <row r="30" spans="1:11" x14ac:dyDescent="0.25">
      <c r="A30" s="9" t="s">
        <v>40</v>
      </c>
      <c r="B30" s="6">
        <v>42531</v>
      </c>
      <c r="C30" s="5">
        <f t="shared" si="1"/>
        <v>7.834746551079394E-2</v>
      </c>
    </row>
    <row r="31" spans="1:11" x14ac:dyDescent="0.25">
      <c r="A31" s="9" t="s">
        <v>8</v>
      </c>
      <c r="B31" s="6">
        <v>77629</v>
      </c>
      <c r="C31" s="5">
        <f t="shared" si="1"/>
        <v>0.14300240765882352</v>
      </c>
    </row>
    <row r="32" spans="1:11" x14ac:dyDescent="0.25">
      <c r="A32" s="13" t="s">
        <v>9</v>
      </c>
      <c r="B32" s="14">
        <v>11438</v>
      </c>
      <c r="C32" s="15">
        <f t="shared" si="1"/>
        <v>2.1070238426382195E-2</v>
      </c>
    </row>
    <row r="33" spans="1:10" ht="15.75" thickBot="1" x14ac:dyDescent="0.3">
      <c r="A33" s="10" t="s">
        <v>5</v>
      </c>
      <c r="B33" s="3">
        <f>SUM(B26:B32)</f>
        <v>542851</v>
      </c>
      <c r="C33" s="2"/>
      <c r="H33" s="1"/>
      <c r="I33" s="1"/>
      <c r="J33" s="1"/>
    </row>
    <row r="34" spans="1:10" ht="15.75" thickBot="1" x14ac:dyDescent="0.3">
      <c r="H34" s="1"/>
      <c r="I34" s="1"/>
      <c r="J34" s="1"/>
    </row>
    <row r="35" spans="1:10" ht="34.5" customHeight="1" thickBot="1" x14ac:dyDescent="0.35">
      <c r="A35" s="156" t="s">
        <v>41</v>
      </c>
      <c r="B35" s="157"/>
      <c r="C35" s="158"/>
      <c r="H35" s="1"/>
      <c r="I35" s="1"/>
      <c r="J35" s="1"/>
    </row>
    <row r="36" spans="1:10" x14ac:dyDescent="0.25">
      <c r="A36" s="12" t="s">
        <v>6</v>
      </c>
      <c r="B36" s="4" t="s">
        <v>7</v>
      </c>
      <c r="C36" s="11" t="s">
        <v>2</v>
      </c>
      <c r="E36" s="1"/>
      <c r="F36" s="1"/>
      <c r="G36" s="1"/>
      <c r="H36" s="1"/>
      <c r="I36" s="1"/>
      <c r="J36" s="1"/>
    </row>
    <row r="37" spans="1:10" x14ac:dyDescent="0.25">
      <c r="A37" s="9" t="s">
        <v>36</v>
      </c>
      <c r="B37" s="6">
        <f>B26</f>
        <v>118893</v>
      </c>
      <c r="C37" s="5">
        <f>B37/$B$39</f>
        <v>0.47959871077567257</v>
      </c>
      <c r="E37" s="1"/>
      <c r="F37" s="1"/>
      <c r="G37" s="1"/>
      <c r="H37" s="1"/>
      <c r="I37" s="1"/>
      <c r="J37" s="1"/>
    </row>
    <row r="38" spans="1:10" x14ac:dyDescent="0.25">
      <c r="A38" s="13" t="s">
        <v>37</v>
      </c>
      <c r="B38" s="14">
        <f>B27</f>
        <v>129008</v>
      </c>
      <c r="C38" s="15">
        <f>B38/$B$39</f>
        <v>0.52040128922432749</v>
      </c>
      <c r="E38" s="1"/>
      <c r="F38" s="1"/>
      <c r="G38" s="1"/>
      <c r="H38" s="1"/>
      <c r="I38" s="1"/>
      <c r="J38" s="1"/>
    </row>
    <row r="39" spans="1:10" ht="15.75" thickBot="1" x14ac:dyDescent="0.3">
      <c r="A39" s="10" t="s">
        <v>5</v>
      </c>
      <c r="B39" s="3">
        <f>SUM(B37:B38)</f>
        <v>247901</v>
      </c>
      <c r="C39" s="2"/>
      <c r="E39" s="1"/>
      <c r="F39" s="1"/>
      <c r="G39" s="1"/>
      <c r="H39" s="1"/>
      <c r="I39" s="1"/>
      <c r="J39" s="1"/>
    </row>
    <row r="40" spans="1:10" ht="15.75" thickBot="1" x14ac:dyDescent="0.3">
      <c r="E40" s="1"/>
      <c r="F40" s="1"/>
      <c r="G40" s="1"/>
      <c r="H40" s="1"/>
      <c r="I40" s="1"/>
      <c r="J40" s="1"/>
    </row>
    <row r="41" spans="1:10" ht="18" thickBot="1" x14ac:dyDescent="0.35">
      <c r="A41" s="160" t="s">
        <v>11</v>
      </c>
      <c r="B41" s="161"/>
      <c r="C41" s="162"/>
      <c r="E41" s="1"/>
      <c r="F41" s="1"/>
      <c r="G41" s="1"/>
      <c r="H41" s="1"/>
      <c r="I41" s="1"/>
      <c r="J41" s="1"/>
    </row>
    <row r="42" spans="1:10" x14ac:dyDescent="0.25">
      <c r="A42" s="12" t="s">
        <v>12</v>
      </c>
      <c r="B42" s="4" t="s">
        <v>1</v>
      </c>
      <c r="C42" s="11" t="s">
        <v>2</v>
      </c>
      <c r="E42" s="1"/>
      <c r="F42" s="1"/>
      <c r="G42" s="1"/>
      <c r="H42" s="1"/>
      <c r="I42" s="1"/>
      <c r="J42" s="1"/>
    </row>
    <row r="43" spans="1:10" x14ac:dyDescent="0.25">
      <c r="A43" s="9" t="s">
        <v>13</v>
      </c>
      <c r="B43" s="6">
        <v>209910</v>
      </c>
      <c r="C43" s="5">
        <f>B43/$B$64</f>
        <v>0.38668069138677097</v>
      </c>
      <c r="E43" s="1"/>
      <c r="F43" s="1"/>
      <c r="G43" s="1"/>
      <c r="H43" s="1"/>
      <c r="I43" s="1"/>
      <c r="J43" s="1"/>
    </row>
    <row r="44" spans="1:10" s="1" customFormat="1" x14ac:dyDescent="0.25">
      <c r="A44" s="9" t="s">
        <v>14</v>
      </c>
      <c r="B44" s="6">
        <v>87051</v>
      </c>
      <c r="C44" s="5">
        <f t="shared" ref="C44:C63" si="2">B44/$B$64</f>
        <v>0.16035891985093514</v>
      </c>
    </row>
    <row r="45" spans="1:10" s="1" customFormat="1" x14ac:dyDescent="0.25">
      <c r="A45" s="9" t="s">
        <v>15</v>
      </c>
      <c r="B45" s="6">
        <v>34907</v>
      </c>
      <c r="C45" s="5">
        <f t="shared" si="2"/>
        <v>6.4303096061350165E-2</v>
      </c>
    </row>
    <row r="46" spans="1:10" s="1" customFormat="1" x14ac:dyDescent="0.25">
      <c r="A46" s="9" t="s">
        <v>16</v>
      </c>
      <c r="B46" s="6">
        <v>25074</v>
      </c>
      <c r="C46" s="5">
        <f t="shared" si="2"/>
        <v>4.618947003873991E-2</v>
      </c>
    </row>
    <row r="47" spans="1:10" s="1" customFormat="1" x14ac:dyDescent="0.25">
      <c r="A47" s="9" t="s">
        <v>17</v>
      </c>
      <c r="B47" s="6">
        <v>24483</v>
      </c>
      <c r="C47" s="5">
        <f t="shared" si="2"/>
        <v>4.5100773508752863E-2</v>
      </c>
    </row>
    <row r="48" spans="1:10" s="1" customFormat="1" x14ac:dyDescent="0.25">
      <c r="A48" s="9" t="s">
        <v>18</v>
      </c>
      <c r="B48" s="6">
        <v>18029</v>
      </c>
      <c r="C48" s="5">
        <f t="shared" si="2"/>
        <v>3.3211691605983966E-2</v>
      </c>
    </row>
    <row r="49" spans="1:10" s="1" customFormat="1" x14ac:dyDescent="0.25">
      <c r="A49" s="9" t="s">
        <v>19</v>
      </c>
      <c r="B49" s="6">
        <v>14018</v>
      </c>
      <c r="C49" s="5">
        <f t="shared" si="2"/>
        <v>2.5822923785716524E-2</v>
      </c>
    </row>
    <row r="50" spans="1:10" s="1" customFormat="1" x14ac:dyDescent="0.25">
      <c r="A50" s="9" t="s">
        <v>20</v>
      </c>
      <c r="B50" s="6">
        <v>11986</v>
      </c>
      <c r="C50" s="5">
        <f t="shared" si="2"/>
        <v>2.2079723533713669E-2</v>
      </c>
    </row>
    <row r="51" spans="1:10" s="1" customFormat="1" x14ac:dyDescent="0.25">
      <c r="A51" s="9" t="s">
        <v>21</v>
      </c>
      <c r="B51" s="6">
        <v>11756</v>
      </c>
      <c r="C51" s="5">
        <f t="shared" si="2"/>
        <v>2.1656034528811773E-2</v>
      </c>
    </row>
    <row r="52" spans="1:10" s="1" customFormat="1" x14ac:dyDescent="0.25">
      <c r="A52" s="9" t="s">
        <v>22</v>
      </c>
      <c r="B52" s="6">
        <v>10765</v>
      </c>
      <c r="C52" s="5">
        <f t="shared" si="2"/>
        <v>1.9830487555517074E-2</v>
      </c>
    </row>
    <row r="53" spans="1:10" s="1" customFormat="1" x14ac:dyDescent="0.25">
      <c r="A53" s="9" t="s">
        <v>23</v>
      </c>
      <c r="B53" s="6">
        <v>9674</v>
      </c>
      <c r="C53" s="5">
        <f t="shared" si="2"/>
        <v>1.7820727971395466E-2</v>
      </c>
      <c r="H53"/>
      <c r="I53"/>
      <c r="J53"/>
    </row>
    <row r="54" spans="1:10" s="1" customFormat="1" x14ac:dyDescent="0.25">
      <c r="A54" s="9" t="s">
        <v>24</v>
      </c>
      <c r="B54" s="6">
        <v>8695</v>
      </c>
      <c r="C54" s="5">
        <f t="shared" si="2"/>
        <v>1.6017286511399997E-2</v>
      </c>
      <c r="H54"/>
      <c r="I54"/>
      <c r="J54"/>
    </row>
    <row r="55" spans="1:10" s="1" customFormat="1" x14ac:dyDescent="0.25">
      <c r="A55" s="9" t="s">
        <v>25</v>
      </c>
      <c r="B55" s="6">
        <v>7305</v>
      </c>
      <c r="C55" s="5">
        <f t="shared" si="2"/>
        <v>1.3456731220905922E-2</v>
      </c>
      <c r="H55" s="8"/>
      <c r="I55" s="8"/>
      <c r="J55" s="8"/>
    </row>
    <row r="56" spans="1:10" s="1" customFormat="1" x14ac:dyDescent="0.25">
      <c r="A56" s="9" t="s">
        <v>26</v>
      </c>
      <c r="B56" s="6">
        <v>6945</v>
      </c>
      <c r="C56" s="5">
        <f t="shared" si="2"/>
        <v>1.2793565821929037E-2</v>
      </c>
      <c r="E56"/>
      <c r="F56"/>
      <c r="G56"/>
      <c r="H56"/>
      <c r="I56"/>
      <c r="J56"/>
    </row>
    <row r="57" spans="1:10" s="1" customFormat="1" x14ac:dyDescent="0.25">
      <c r="A57" s="9" t="s">
        <v>27</v>
      </c>
      <c r="B57" s="6">
        <v>4967</v>
      </c>
      <c r="C57" s="5">
        <f t="shared" si="2"/>
        <v>9.1498403797727178E-3</v>
      </c>
      <c r="E57"/>
      <c r="F57"/>
      <c r="G57"/>
      <c r="H57"/>
      <c r="I57"/>
      <c r="J57"/>
    </row>
    <row r="58" spans="1:10" s="1" customFormat="1" x14ac:dyDescent="0.25">
      <c r="A58" s="9" t="s">
        <v>28</v>
      </c>
      <c r="B58" s="6">
        <v>4603</v>
      </c>
      <c r="C58" s="5">
        <f t="shared" si="2"/>
        <v>8.479306476362759E-3</v>
      </c>
      <c r="E58" s="8"/>
      <c r="F58" s="8"/>
      <c r="G58" s="8"/>
      <c r="H58"/>
      <c r="I58"/>
      <c r="J58"/>
    </row>
    <row r="59" spans="1:10" s="1" customFormat="1" x14ac:dyDescent="0.25">
      <c r="A59" s="9" t="s">
        <v>29</v>
      </c>
      <c r="B59" s="6">
        <v>3493</v>
      </c>
      <c r="C59" s="5">
        <f t="shared" si="2"/>
        <v>6.4345464961840359E-3</v>
      </c>
      <c r="E59"/>
      <c r="F59"/>
      <c r="G59"/>
      <c r="H59"/>
      <c r="I59"/>
      <c r="J59"/>
    </row>
    <row r="60" spans="1:10" s="1" customFormat="1" x14ac:dyDescent="0.25">
      <c r="A60" s="9" t="s">
        <v>30</v>
      </c>
      <c r="B60" s="6">
        <v>3368</v>
      </c>
      <c r="C60" s="5">
        <f t="shared" si="2"/>
        <v>6.2042807326503956E-3</v>
      </c>
      <c r="E60"/>
      <c r="F60"/>
      <c r="G60"/>
      <c r="H60"/>
      <c r="I60"/>
      <c r="J60"/>
    </row>
    <row r="61" spans="1:10" s="1" customFormat="1" x14ac:dyDescent="0.25">
      <c r="A61" s="9" t="s">
        <v>31</v>
      </c>
      <c r="B61" s="6">
        <v>3037</v>
      </c>
      <c r="C61" s="5">
        <f t="shared" si="2"/>
        <v>5.5945369908133175E-3</v>
      </c>
      <c r="E61"/>
      <c r="F61"/>
      <c r="G61"/>
      <c r="H61"/>
      <c r="I61"/>
      <c r="J61"/>
    </row>
    <row r="62" spans="1:10" s="1" customFormat="1" x14ac:dyDescent="0.25">
      <c r="A62" s="9" t="s">
        <v>32</v>
      </c>
      <c r="B62" s="6">
        <v>3004</v>
      </c>
      <c r="C62" s="5">
        <f t="shared" si="2"/>
        <v>5.5337468292404358E-3</v>
      </c>
      <c r="E62"/>
      <c r="F62"/>
      <c r="G62"/>
      <c r="H62"/>
      <c r="I62"/>
      <c r="J62"/>
    </row>
    <row r="63" spans="1:10" s="1" customFormat="1" x14ac:dyDescent="0.25">
      <c r="A63" s="13" t="s">
        <v>33</v>
      </c>
      <c r="B63" s="14">
        <v>39781</v>
      </c>
      <c r="C63" s="15">
        <f t="shared" si="2"/>
        <v>7.3281618713053859E-2</v>
      </c>
      <c r="E63"/>
      <c r="F63"/>
      <c r="G63"/>
      <c r="H63"/>
      <c r="I63"/>
      <c r="J63"/>
    </row>
    <row r="64" spans="1:10" ht="15.75" thickBot="1" x14ac:dyDescent="0.3">
      <c r="A64" s="10" t="s">
        <v>5</v>
      </c>
      <c r="B64" s="3">
        <f>SUM(B43:B63)</f>
        <v>542851</v>
      </c>
      <c r="C64" s="2"/>
    </row>
    <row r="65" spans="1:10" ht="15.75" thickBot="1" x14ac:dyDescent="0.3"/>
    <row r="66" spans="1:10" s="8" customFormat="1" ht="34.5" customHeight="1" thickBot="1" x14ac:dyDescent="0.35">
      <c r="A66" s="156" t="s">
        <v>42</v>
      </c>
      <c r="B66" s="157"/>
      <c r="C66" s="158"/>
      <c r="E66"/>
      <c r="F66"/>
      <c r="G66"/>
      <c r="H66"/>
      <c r="I66"/>
      <c r="J66"/>
    </row>
    <row r="67" spans="1:10" x14ac:dyDescent="0.25">
      <c r="A67" s="12" t="s">
        <v>12</v>
      </c>
      <c r="B67" s="4" t="s">
        <v>1</v>
      </c>
      <c r="C67" s="11" t="s">
        <v>2</v>
      </c>
    </row>
    <row r="68" spans="1:10" x14ac:dyDescent="0.25">
      <c r="A68" s="9" t="s">
        <v>13</v>
      </c>
      <c r="B68" s="6">
        <v>122837</v>
      </c>
      <c r="C68" s="5">
        <f>B68/$B$89</f>
        <v>0.49550828758254301</v>
      </c>
    </row>
    <row r="69" spans="1:10" x14ac:dyDescent="0.25">
      <c r="A69" s="9" t="s">
        <v>14</v>
      </c>
      <c r="B69" s="6">
        <v>32181</v>
      </c>
      <c r="C69" s="5">
        <f t="shared" ref="C69:C88" si="3">B69/$B$89</f>
        <v>0.12981391765261133</v>
      </c>
    </row>
    <row r="70" spans="1:10" x14ac:dyDescent="0.25">
      <c r="A70" s="9" t="s">
        <v>15</v>
      </c>
      <c r="B70" s="6">
        <v>12234</v>
      </c>
      <c r="C70" s="5">
        <f t="shared" si="3"/>
        <v>4.9350345500824927E-2</v>
      </c>
    </row>
    <row r="71" spans="1:10" x14ac:dyDescent="0.25">
      <c r="A71" s="9" t="s">
        <v>17</v>
      </c>
      <c r="B71" s="6">
        <v>10667</v>
      </c>
      <c r="C71" s="5">
        <f t="shared" si="3"/>
        <v>4.3029273782679379E-2</v>
      </c>
    </row>
    <row r="72" spans="1:10" x14ac:dyDescent="0.25">
      <c r="A72" s="9" t="s">
        <v>16</v>
      </c>
      <c r="B72" s="6">
        <v>9973</v>
      </c>
      <c r="C72" s="5">
        <f t="shared" si="3"/>
        <v>4.0229769141713827E-2</v>
      </c>
    </row>
    <row r="73" spans="1:10" x14ac:dyDescent="0.25">
      <c r="A73" s="9" t="s">
        <v>18</v>
      </c>
      <c r="B73" s="6">
        <v>7731</v>
      </c>
      <c r="C73" s="5">
        <f t="shared" si="3"/>
        <v>3.1185836281418793E-2</v>
      </c>
    </row>
    <row r="74" spans="1:10" x14ac:dyDescent="0.25">
      <c r="A74" s="9" t="s">
        <v>23</v>
      </c>
      <c r="B74" s="6">
        <v>4964</v>
      </c>
      <c r="C74" s="5">
        <f t="shared" si="3"/>
        <v>2.0024122532785266E-2</v>
      </c>
    </row>
    <row r="75" spans="1:10" x14ac:dyDescent="0.25">
      <c r="A75" s="9" t="s">
        <v>22</v>
      </c>
      <c r="B75" s="6">
        <v>4720</v>
      </c>
      <c r="C75" s="5">
        <f t="shared" si="3"/>
        <v>1.9039858653252709E-2</v>
      </c>
    </row>
    <row r="76" spans="1:10" x14ac:dyDescent="0.25">
      <c r="A76" s="9" t="s">
        <v>19</v>
      </c>
      <c r="B76" s="6">
        <v>4611</v>
      </c>
      <c r="C76" s="5">
        <f t="shared" si="3"/>
        <v>1.8600167002150052E-2</v>
      </c>
    </row>
    <row r="77" spans="1:10" x14ac:dyDescent="0.25">
      <c r="A77" s="9" t="s">
        <v>21</v>
      </c>
      <c r="B77" s="6">
        <v>4369</v>
      </c>
      <c r="C77" s="5">
        <f t="shared" si="3"/>
        <v>1.7623970859334977E-2</v>
      </c>
    </row>
    <row r="78" spans="1:10" x14ac:dyDescent="0.25">
      <c r="A78" s="9" t="s">
        <v>24</v>
      </c>
      <c r="B78" s="6">
        <v>3820</v>
      </c>
      <c r="C78" s="5">
        <f t="shared" si="3"/>
        <v>1.5409377130386728E-2</v>
      </c>
    </row>
    <row r="79" spans="1:10" x14ac:dyDescent="0.25">
      <c r="A79" s="9" t="s">
        <v>20</v>
      </c>
      <c r="B79" s="6">
        <v>3678</v>
      </c>
      <c r="C79" s="5">
        <f t="shared" si="3"/>
        <v>1.483656782344565E-2</v>
      </c>
    </row>
    <row r="80" spans="1:10" x14ac:dyDescent="0.25">
      <c r="A80" s="9" t="s">
        <v>26</v>
      </c>
      <c r="B80" s="6">
        <v>2225</v>
      </c>
      <c r="C80" s="5">
        <f t="shared" si="3"/>
        <v>8.9753570981964577E-3</v>
      </c>
    </row>
    <row r="81" spans="1:3" x14ac:dyDescent="0.25">
      <c r="A81" s="9" t="s">
        <v>27</v>
      </c>
      <c r="B81" s="6">
        <v>2157</v>
      </c>
      <c r="C81" s="5">
        <f t="shared" si="3"/>
        <v>8.7010540498021396E-3</v>
      </c>
    </row>
    <row r="82" spans="1:3" x14ac:dyDescent="0.25">
      <c r="A82" s="9" t="s">
        <v>25</v>
      </c>
      <c r="B82" s="6">
        <v>2072</v>
      </c>
      <c r="C82" s="5">
        <f t="shared" si="3"/>
        <v>8.3581752393092398E-3</v>
      </c>
    </row>
    <row r="83" spans="1:3" x14ac:dyDescent="0.25">
      <c r="A83" s="9" t="s">
        <v>28</v>
      </c>
      <c r="B83" s="6">
        <v>1402</v>
      </c>
      <c r="C83" s="5">
        <f t="shared" si="3"/>
        <v>5.6554834389534528E-3</v>
      </c>
    </row>
    <row r="84" spans="1:3" x14ac:dyDescent="0.25">
      <c r="A84" s="9" t="s">
        <v>31</v>
      </c>
      <c r="B84" s="6">
        <v>1272</v>
      </c>
      <c r="C84" s="5">
        <f t="shared" si="3"/>
        <v>5.1310805523172558E-3</v>
      </c>
    </row>
    <row r="85" spans="1:3" x14ac:dyDescent="0.25">
      <c r="A85" s="9" t="s">
        <v>69</v>
      </c>
      <c r="B85" s="6">
        <v>1269</v>
      </c>
      <c r="C85" s="5">
        <f t="shared" si="3"/>
        <v>5.1189789472410353E-3</v>
      </c>
    </row>
    <row r="86" spans="1:3" x14ac:dyDescent="0.25">
      <c r="A86" s="9" t="s">
        <v>64</v>
      </c>
      <c r="B86" s="6">
        <v>889</v>
      </c>
      <c r="C86" s="5">
        <f t="shared" si="3"/>
        <v>3.586108970919843E-3</v>
      </c>
    </row>
    <row r="87" spans="1:3" x14ac:dyDescent="0.25">
      <c r="A87" s="9" t="s">
        <v>68</v>
      </c>
      <c r="B87" s="6">
        <v>807</v>
      </c>
      <c r="C87" s="5">
        <f t="shared" si="3"/>
        <v>3.2553317655031645E-3</v>
      </c>
    </row>
    <row r="88" spans="1:3" x14ac:dyDescent="0.25">
      <c r="A88" s="13" t="s">
        <v>33</v>
      </c>
      <c r="B88" s="14">
        <v>14023</v>
      </c>
      <c r="C88" s="15">
        <f t="shared" si="3"/>
        <v>5.6566935994610754E-2</v>
      </c>
    </row>
    <row r="89" spans="1:3" ht="15.75" thickBot="1" x14ac:dyDescent="0.3">
      <c r="A89" s="10" t="s">
        <v>5</v>
      </c>
      <c r="B89" s="3">
        <f>SUM(B68:B88)</f>
        <v>247901</v>
      </c>
      <c r="C89" s="2"/>
    </row>
    <row r="90" spans="1:3" ht="15.75" thickBot="1" x14ac:dyDescent="0.3"/>
    <row r="91" spans="1:3" ht="18" thickBot="1" x14ac:dyDescent="0.35">
      <c r="A91" s="160" t="s">
        <v>44</v>
      </c>
      <c r="B91" s="161"/>
      <c r="C91" s="162"/>
    </row>
    <row r="92" spans="1:3" x14ac:dyDescent="0.25">
      <c r="A92" s="12" t="s">
        <v>45</v>
      </c>
      <c r="B92" s="4" t="s">
        <v>7</v>
      </c>
      <c r="C92" s="11" t="s">
        <v>2</v>
      </c>
    </row>
    <row r="93" spans="1:3" x14ac:dyDescent="0.25">
      <c r="A93" s="9" t="s">
        <v>46</v>
      </c>
      <c r="B93" s="6">
        <v>42800</v>
      </c>
      <c r="C93" s="5">
        <f>B93/$B$100</f>
        <v>7.884299743391833E-2</v>
      </c>
    </row>
    <row r="94" spans="1:3" x14ac:dyDescent="0.25">
      <c r="A94" s="9" t="s">
        <v>47</v>
      </c>
      <c r="B94" s="6">
        <v>42860</v>
      </c>
      <c r="C94" s="5">
        <f t="shared" ref="C94:C99" si="4">B94/$B$100</f>
        <v>7.8953525000414485E-2</v>
      </c>
    </row>
    <row r="95" spans="1:3" x14ac:dyDescent="0.25">
      <c r="A95" s="9" t="s">
        <v>48</v>
      </c>
      <c r="B95" s="6">
        <v>95648</v>
      </c>
      <c r="C95" s="5">
        <f t="shared" si="4"/>
        <v>0.17619567800372479</v>
      </c>
    </row>
    <row r="96" spans="1:3" x14ac:dyDescent="0.25">
      <c r="A96" s="9" t="s">
        <v>49</v>
      </c>
      <c r="B96" s="6">
        <v>103191</v>
      </c>
      <c r="C96" s="5">
        <f t="shared" si="4"/>
        <v>0.19009083523839876</v>
      </c>
    </row>
    <row r="97" spans="1:3" x14ac:dyDescent="0.25">
      <c r="A97" s="9" t="s">
        <v>50</v>
      </c>
      <c r="B97" s="6">
        <v>96570</v>
      </c>
      <c r="C97" s="5">
        <f t="shared" si="4"/>
        <v>0.17789411827554891</v>
      </c>
    </row>
    <row r="98" spans="1:3" x14ac:dyDescent="0.25">
      <c r="A98" s="9" t="s">
        <v>51</v>
      </c>
      <c r="B98" s="6">
        <v>73863</v>
      </c>
      <c r="C98" s="5">
        <f t="shared" si="4"/>
        <v>0.13606496073508201</v>
      </c>
    </row>
    <row r="99" spans="1:3" x14ac:dyDescent="0.25">
      <c r="A99" s="13" t="s">
        <v>52</v>
      </c>
      <c r="B99" s="14">
        <v>87919</v>
      </c>
      <c r="C99" s="15">
        <f t="shared" si="4"/>
        <v>0.16195788531291275</v>
      </c>
    </row>
    <row r="100" spans="1:3" ht="15.75" thickBot="1" x14ac:dyDescent="0.3">
      <c r="A100" s="10" t="s">
        <v>5</v>
      </c>
      <c r="B100" s="3">
        <f>SUM(B93:B99)</f>
        <v>542851</v>
      </c>
      <c r="C100" s="2"/>
    </row>
    <row r="101" spans="1:3" ht="15.75" thickBot="1" x14ac:dyDescent="0.3"/>
    <row r="102" spans="1:3" ht="34.5" customHeight="1" thickBot="1" x14ac:dyDescent="0.35">
      <c r="A102" s="156" t="s">
        <v>53</v>
      </c>
      <c r="B102" s="157"/>
      <c r="C102" s="158"/>
    </row>
    <row r="103" spans="1:3" x14ac:dyDescent="0.25">
      <c r="A103" s="12" t="s">
        <v>45</v>
      </c>
      <c r="B103" s="4" t="s">
        <v>7</v>
      </c>
      <c r="C103" s="11" t="s">
        <v>2</v>
      </c>
    </row>
    <row r="104" spans="1:3" x14ac:dyDescent="0.25">
      <c r="A104" s="9" t="s">
        <v>46</v>
      </c>
      <c r="B104" s="6">
        <v>24601</v>
      </c>
      <c r="C104" s="5">
        <f>B104/$B$111</f>
        <v>9.9237195493362268E-2</v>
      </c>
    </row>
    <row r="105" spans="1:3" x14ac:dyDescent="0.25">
      <c r="A105" s="9" t="s">
        <v>47</v>
      </c>
      <c r="B105" s="6">
        <v>22941</v>
      </c>
      <c r="C105" s="5">
        <f t="shared" ref="C105:C110" si="5">B105/$B$111</f>
        <v>9.2540974017853897E-2</v>
      </c>
    </row>
    <row r="106" spans="1:3" x14ac:dyDescent="0.25">
      <c r="A106" s="9" t="s">
        <v>48</v>
      </c>
      <c r="B106" s="6">
        <v>45026</v>
      </c>
      <c r="C106" s="5">
        <f t="shared" si="5"/>
        <v>0.18162895672062637</v>
      </c>
    </row>
    <row r="107" spans="1:3" x14ac:dyDescent="0.25">
      <c r="A107" s="9" t="s">
        <v>49</v>
      </c>
      <c r="B107" s="6">
        <v>45503</v>
      </c>
      <c r="C107" s="5">
        <f t="shared" si="5"/>
        <v>0.18355311192774534</v>
      </c>
    </row>
    <row r="108" spans="1:3" x14ac:dyDescent="0.25">
      <c r="A108" s="9" t="s">
        <v>50</v>
      </c>
      <c r="B108" s="6">
        <v>36428</v>
      </c>
      <c r="C108" s="5">
        <f t="shared" si="5"/>
        <v>0.14694575657218004</v>
      </c>
    </row>
    <row r="109" spans="1:3" x14ac:dyDescent="0.25">
      <c r="A109" s="9" t="s">
        <v>51</v>
      </c>
      <c r="B109" s="6">
        <v>28813</v>
      </c>
      <c r="C109" s="5">
        <f t="shared" si="5"/>
        <v>0.11622784902037507</v>
      </c>
    </row>
    <row r="110" spans="1:3" x14ac:dyDescent="0.25">
      <c r="A110" s="13" t="s">
        <v>52</v>
      </c>
      <c r="B110" s="14">
        <v>44589</v>
      </c>
      <c r="C110" s="15">
        <f t="shared" si="5"/>
        <v>0.17986615624785701</v>
      </c>
    </row>
    <row r="111" spans="1:3" ht="15.75" thickBot="1" x14ac:dyDescent="0.3">
      <c r="A111" s="10" t="s">
        <v>5</v>
      </c>
      <c r="B111" s="3">
        <f>SUM(B104:B110)</f>
        <v>247901</v>
      </c>
      <c r="C111" s="2"/>
    </row>
    <row r="112" spans="1:3" s="36" customFormat="1" x14ac:dyDescent="0.25">
      <c r="A112" s="43"/>
      <c r="B112" s="6"/>
      <c r="C112" s="43"/>
    </row>
    <row r="113" spans="1:32" s="36" customFormat="1" x14ac:dyDescent="0.25">
      <c r="A113" s="45" t="s">
        <v>104</v>
      </c>
      <c r="B113" s="46"/>
      <c r="C113" s="47"/>
      <c r="E113"/>
      <c r="F113"/>
      <c r="G113"/>
    </row>
    <row r="114" spans="1:32" s="36" customFormat="1" x14ac:dyDescent="0.25">
      <c r="A114" s="48" t="s">
        <v>105</v>
      </c>
      <c r="B114" s="46"/>
      <c r="C114" s="47"/>
      <c r="E114"/>
      <c r="F114"/>
      <c r="G114"/>
    </row>
    <row r="115" spans="1:32" s="36" customFormat="1" x14ac:dyDescent="0.25">
      <c r="A115" s="48" t="s">
        <v>106</v>
      </c>
      <c r="B115" s="46"/>
      <c r="C115" s="47"/>
      <c r="E115"/>
      <c r="F115"/>
      <c r="G115"/>
    </row>
    <row r="116" spans="1:32" ht="15.75" thickBot="1" x14ac:dyDescent="0.3">
      <c r="A116" s="36"/>
      <c r="B116" s="36"/>
      <c r="C116" s="36"/>
      <c r="D116" s="36"/>
      <c r="H116" s="36"/>
      <c r="I116" s="36"/>
      <c r="J116" s="36"/>
      <c r="K116" s="36"/>
    </row>
    <row r="117" spans="1:32" ht="18" thickBot="1" x14ac:dyDescent="0.35">
      <c r="A117" s="160" t="s">
        <v>96</v>
      </c>
      <c r="B117" s="161"/>
      <c r="C117" s="162"/>
      <c r="D117" s="36"/>
      <c r="H117" s="36"/>
      <c r="I117" s="36"/>
      <c r="J117" s="36"/>
      <c r="K117" s="36"/>
    </row>
    <row r="118" spans="1:32" x14ac:dyDescent="0.25">
      <c r="A118" s="12" t="s">
        <v>54</v>
      </c>
      <c r="B118" s="4" t="s">
        <v>1</v>
      </c>
      <c r="C118" s="11" t="s">
        <v>2</v>
      </c>
      <c r="D118" s="36"/>
      <c r="E118" s="36"/>
      <c r="F118" s="36"/>
      <c r="G118" s="36"/>
      <c r="H118" s="36"/>
      <c r="I118" s="36"/>
      <c r="J118" s="45"/>
      <c r="K118" s="46"/>
      <c r="L118" s="47"/>
      <c r="M118" s="36"/>
      <c r="N118" s="36"/>
      <c r="O118" s="36"/>
      <c r="P118" s="36"/>
      <c r="Q118" s="36"/>
      <c r="R118" s="36"/>
      <c r="S118" s="36"/>
      <c r="T118" s="36"/>
      <c r="U118" s="36"/>
      <c r="V118" s="36"/>
      <c r="W118" s="36"/>
      <c r="X118" s="36"/>
      <c r="Y118" s="36"/>
      <c r="Z118" s="36"/>
      <c r="AA118" s="36"/>
      <c r="AB118" s="36"/>
      <c r="AC118" s="36"/>
      <c r="AD118" s="36"/>
      <c r="AE118" s="36"/>
      <c r="AF118" s="36"/>
    </row>
    <row r="119" spans="1:32" x14ac:dyDescent="0.25">
      <c r="A119" s="9" t="s">
        <v>55</v>
      </c>
      <c r="B119" s="6">
        <v>2377148</v>
      </c>
      <c r="C119" s="5">
        <f>B119/$B$121</f>
        <v>0.94241329207641122</v>
      </c>
      <c r="E119" s="36"/>
      <c r="F119" s="36"/>
      <c r="G119" s="36"/>
      <c r="J119" s="48"/>
      <c r="K119" s="46"/>
      <c r="L119" s="47"/>
      <c r="M119" s="36"/>
      <c r="N119" s="36"/>
      <c r="O119" s="36"/>
      <c r="P119" s="36"/>
      <c r="Q119" s="36"/>
      <c r="R119" s="36"/>
      <c r="S119" s="36"/>
      <c r="T119" s="36"/>
      <c r="U119" s="36"/>
      <c r="V119" s="36"/>
      <c r="W119" s="36"/>
      <c r="X119" s="36"/>
      <c r="Y119" s="36"/>
      <c r="Z119" s="36"/>
      <c r="AA119" s="36"/>
      <c r="AB119" s="36"/>
      <c r="AC119" s="36"/>
      <c r="AD119" s="36"/>
      <c r="AE119" s="36"/>
      <c r="AF119" s="36"/>
    </row>
    <row r="120" spans="1:32" x14ac:dyDescent="0.25">
      <c r="A120" s="13" t="s">
        <v>58</v>
      </c>
      <c r="B120" s="14">
        <v>145257</v>
      </c>
      <c r="C120" s="15">
        <f>B120/$B$121</f>
        <v>5.7586707923588797E-2</v>
      </c>
      <c r="E120" s="36"/>
      <c r="F120" s="36"/>
      <c r="G120" s="36"/>
      <c r="J120" s="48"/>
      <c r="K120" s="46"/>
      <c r="L120" s="47"/>
      <c r="M120" s="36"/>
      <c r="N120" s="36"/>
      <c r="O120" s="36"/>
      <c r="P120" s="36"/>
      <c r="Q120" s="36"/>
      <c r="R120" s="36"/>
      <c r="S120" s="36"/>
      <c r="T120" s="36"/>
      <c r="U120" s="36"/>
      <c r="V120" s="36"/>
      <c r="W120" s="36"/>
      <c r="X120" s="36"/>
      <c r="Y120" s="36"/>
      <c r="Z120" s="36"/>
      <c r="AA120" s="36"/>
      <c r="AB120" s="36"/>
      <c r="AC120" s="36"/>
      <c r="AD120" s="36"/>
      <c r="AE120" s="36"/>
      <c r="AF120" s="36"/>
    </row>
    <row r="121" spans="1:32" ht="15.75" thickBot="1" x14ac:dyDescent="0.3">
      <c r="A121" s="10" t="s">
        <v>5</v>
      </c>
      <c r="B121" s="3">
        <f>SUM(B119:B120)</f>
        <v>2522405</v>
      </c>
      <c r="C121" s="2"/>
      <c r="E121" s="36"/>
      <c r="F121" s="36"/>
      <c r="G121" s="36"/>
      <c r="J121" s="36"/>
      <c r="K121" s="36"/>
    </row>
    <row r="122" spans="1:32" ht="15.75" thickBot="1" x14ac:dyDescent="0.3">
      <c r="E122" s="36"/>
      <c r="F122" s="36"/>
      <c r="G122" s="36"/>
    </row>
    <row r="123" spans="1:32" ht="34.5" customHeight="1" thickBot="1" x14ac:dyDescent="0.35">
      <c r="A123" s="156" t="s">
        <v>56</v>
      </c>
      <c r="B123" s="157"/>
      <c r="C123" s="158"/>
      <c r="E123" s="36"/>
      <c r="F123" s="36"/>
      <c r="G123" s="36"/>
    </row>
    <row r="124" spans="1:32" x14ac:dyDescent="0.25">
      <c r="A124" s="12" t="s">
        <v>6</v>
      </c>
      <c r="B124" s="4" t="s">
        <v>7</v>
      </c>
      <c r="C124" s="11" t="s">
        <v>2</v>
      </c>
    </row>
    <row r="125" spans="1:32" x14ac:dyDescent="0.25">
      <c r="A125" s="9" t="s">
        <v>36</v>
      </c>
      <c r="B125" s="6">
        <v>123191</v>
      </c>
      <c r="C125" s="5">
        <f t="shared" ref="C125:C130" si="6">B125/$B$131</f>
        <v>7.6991728409335936E-2</v>
      </c>
    </row>
    <row r="126" spans="1:32" x14ac:dyDescent="0.25">
      <c r="A126" s="9" t="s">
        <v>37</v>
      </c>
      <c r="B126" s="6">
        <v>176893</v>
      </c>
      <c r="C126" s="5">
        <f t="shared" si="6"/>
        <v>0.11055432469508861</v>
      </c>
    </row>
    <row r="127" spans="1:32" x14ac:dyDescent="0.25">
      <c r="A127" s="9" t="s">
        <v>38</v>
      </c>
      <c r="B127" s="6">
        <v>203248</v>
      </c>
      <c r="C127" s="5">
        <f t="shared" si="6"/>
        <v>0.12702563349384866</v>
      </c>
    </row>
    <row r="128" spans="1:32" x14ac:dyDescent="0.25">
      <c r="A128" s="9" t="s">
        <v>39</v>
      </c>
      <c r="B128" s="6">
        <v>205586</v>
      </c>
      <c r="C128" s="5">
        <f t="shared" si="6"/>
        <v>0.12848683326510651</v>
      </c>
    </row>
    <row r="129" spans="1:14" x14ac:dyDescent="0.25">
      <c r="A129" s="9" t="s">
        <v>40</v>
      </c>
      <c r="B129" s="6">
        <v>191795</v>
      </c>
      <c r="C129" s="5">
        <f t="shared" si="6"/>
        <v>0.11986775454593748</v>
      </c>
    </row>
    <row r="130" spans="1:14" x14ac:dyDescent="0.25">
      <c r="A130" s="13" t="s">
        <v>8</v>
      </c>
      <c r="B130" s="14">
        <v>699342</v>
      </c>
      <c r="C130" s="15">
        <f t="shared" si="6"/>
        <v>0.4370737255906828</v>
      </c>
    </row>
    <row r="131" spans="1:14" ht="15.75" thickBot="1" x14ac:dyDescent="0.3">
      <c r="A131" s="10" t="s">
        <v>5</v>
      </c>
      <c r="B131" s="3">
        <f>SUM(B125:B130)</f>
        <v>1600055</v>
      </c>
      <c r="C131" s="2"/>
    </row>
    <row r="132" spans="1:14" x14ac:dyDescent="0.25">
      <c r="A132" s="49" t="s">
        <v>107</v>
      </c>
      <c r="B132" s="36"/>
      <c r="C132" s="36"/>
      <c r="D132" s="36"/>
      <c r="H132" s="36"/>
      <c r="I132" s="36"/>
      <c r="J132" s="36"/>
      <c r="K132" s="36"/>
      <c r="L132" s="36"/>
      <c r="M132" s="36"/>
      <c r="N132" s="36"/>
    </row>
    <row r="133" spans="1:14" ht="15.75" thickBot="1" x14ac:dyDescent="0.3"/>
    <row r="134" spans="1:14" ht="18" thickBot="1" x14ac:dyDescent="0.35">
      <c r="A134" s="156" t="s">
        <v>57</v>
      </c>
      <c r="B134" s="157"/>
      <c r="C134" s="158"/>
    </row>
    <row r="135" spans="1:14" x14ac:dyDescent="0.25">
      <c r="A135" s="12" t="s">
        <v>6</v>
      </c>
      <c r="B135" s="4" t="s">
        <v>7</v>
      </c>
      <c r="C135" s="11" t="s">
        <v>2</v>
      </c>
    </row>
    <row r="136" spans="1:14" x14ac:dyDescent="0.25">
      <c r="A136" s="9" t="s">
        <v>36</v>
      </c>
      <c r="B136" s="6">
        <v>22068</v>
      </c>
      <c r="C136" s="5">
        <f t="shared" ref="C136:C141" si="7">B136/$B$142</f>
        <v>0.24646794062789684</v>
      </c>
    </row>
    <row r="137" spans="1:14" x14ac:dyDescent="0.25">
      <c r="A137" s="9" t="s">
        <v>37</v>
      </c>
      <c r="B137" s="6">
        <v>25369</v>
      </c>
      <c r="C137" s="5">
        <f t="shared" si="7"/>
        <v>0.2833353809039838</v>
      </c>
      <c r="E137" s="36"/>
      <c r="F137" s="36"/>
      <c r="G137" s="36"/>
    </row>
    <row r="138" spans="1:14" x14ac:dyDescent="0.25">
      <c r="A138" s="9" t="s">
        <v>38</v>
      </c>
      <c r="B138" s="6">
        <v>15944</v>
      </c>
      <c r="C138" s="5">
        <f t="shared" si="7"/>
        <v>0.17807163518992147</v>
      </c>
    </row>
    <row r="139" spans="1:14" x14ac:dyDescent="0.25">
      <c r="A139" s="9" t="s">
        <v>39</v>
      </c>
      <c r="B139" s="6">
        <v>10262</v>
      </c>
      <c r="C139" s="5">
        <f t="shared" si="7"/>
        <v>0.11461183644750216</v>
      </c>
    </row>
    <row r="140" spans="1:14" x14ac:dyDescent="0.25">
      <c r="A140" s="9" t="s">
        <v>40</v>
      </c>
      <c r="B140" s="6">
        <v>5846</v>
      </c>
      <c r="C140" s="5">
        <f t="shared" si="7"/>
        <v>6.529144376067994E-2</v>
      </c>
    </row>
    <row r="141" spans="1:14" x14ac:dyDescent="0.25">
      <c r="A141" s="13" t="s">
        <v>8</v>
      </c>
      <c r="B141" s="14">
        <v>10048</v>
      </c>
      <c r="C141" s="15">
        <f t="shared" si="7"/>
        <v>0.11222176307001575</v>
      </c>
    </row>
    <row r="142" spans="1:14" ht="15.75" thickBot="1" x14ac:dyDescent="0.3">
      <c r="A142" s="10" t="s">
        <v>5</v>
      </c>
      <c r="B142" s="3">
        <f>SUM(B136:B141)</f>
        <v>89537</v>
      </c>
      <c r="C142" s="2"/>
    </row>
    <row r="143" spans="1:14" ht="15.75" thickBot="1" x14ac:dyDescent="0.3"/>
    <row r="144" spans="1:14" ht="34.5" customHeight="1" thickBot="1" x14ac:dyDescent="0.35">
      <c r="A144" s="156" t="s">
        <v>59</v>
      </c>
      <c r="B144" s="157"/>
      <c r="C144" s="158"/>
    </row>
    <row r="145" spans="1:3" x14ac:dyDescent="0.25">
      <c r="A145" s="12" t="s">
        <v>6</v>
      </c>
      <c r="B145" s="4" t="s">
        <v>7</v>
      </c>
      <c r="C145" s="11" t="s">
        <v>2</v>
      </c>
    </row>
    <row r="146" spans="1:3" x14ac:dyDescent="0.25">
      <c r="A146" s="9" t="s">
        <v>36</v>
      </c>
      <c r="B146" s="6">
        <f>B136</f>
        <v>22068</v>
      </c>
      <c r="C146" s="5">
        <f>B146/$B$148</f>
        <v>0.46520648438982232</v>
      </c>
    </row>
    <row r="147" spans="1:3" x14ac:dyDescent="0.25">
      <c r="A147" s="13" t="s">
        <v>37</v>
      </c>
      <c r="B147" s="14">
        <f>B137</f>
        <v>25369</v>
      </c>
      <c r="C147" s="15">
        <f>B147/$B$148</f>
        <v>0.53479351561017774</v>
      </c>
    </row>
    <row r="148" spans="1:3" ht="15.75" thickBot="1" x14ac:dyDescent="0.3">
      <c r="A148" s="10" t="s">
        <v>5</v>
      </c>
      <c r="B148" s="3">
        <f>SUM(B146:B147)</f>
        <v>47437</v>
      </c>
      <c r="C148" s="2"/>
    </row>
    <row r="149" spans="1:3" ht="15.75" thickBot="1" x14ac:dyDescent="0.3"/>
    <row r="150" spans="1:3" ht="38.25" customHeight="1" thickBot="1" x14ac:dyDescent="0.35">
      <c r="A150" s="156" t="s">
        <v>60</v>
      </c>
      <c r="B150" s="157"/>
      <c r="C150" s="158"/>
    </row>
    <row r="151" spans="1:3" x14ac:dyDescent="0.25">
      <c r="A151" s="12" t="s">
        <v>12</v>
      </c>
      <c r="B151" s="4" t="s">
        <v>1</v>
      </c>
      <c r="C151" s="11" t="s">
        <v>2</v>
      </c>
    </row>
    <row r="152" spans="1:3" x14ac:dyDescent="0.25">
      <c r="A152" s="9" t="s">
        <v>13</v>
      </c>
      <c r="B152" s="6">
        <v>35652</v>
      </c>
      <c r="C152" s="5">
        <f t="shared" ref="C152:C172" si="8">B152/$B$173</f>
        <v>0.39818175726236082</v>
      </c>
    </row>
    <row r="153" spans="1:3" x14ac:dyDescent="0.25">
      <c r="A153" s="9" t="s">
        <v>14</v>
      </c>
      <c r="B153" s="6">
        <v>15313</v>
      </c>
      <c r="C153" s="5">
        <f t="shared" si="8"/>
        <v>0.17102426929649195</v>
      </c>
    </row>
    <row r="154" spans="1:3" x14ac:dyDescent="0.25">
      <c r="A154" s="9" t="s">
        <v>15</v>
      </c>
      <c r="B154" s="6">
        <v>6632</v>
      </c>
      <c r="C154" s="5">
        <f t="shared" si="8"/>
        <v>7.4069937567709437E-2</v>
      </c>
    </row>
    <row r="155" spans="1:3" x14ac:dyDescent="0.25">
      <c r="A155" s="9" t="s">
        <v>17</v>
      </c>
      <c r="B155" s="6">
        <v>4126</v>
      </c>
      <c r="C155" s="5">
        <f t="shared" si="8"/>
        <v>4.6081508203312596E-2</v>
      </c>
    </row>
    <row r="156" spans="1:3" x14ac:dyDescent="0.25">
      <c r="A156" s="9" t="s">
        <v>18</v>
      </c>
      <c r="B156" s="6">
        <v>3789</v>
      </c>
      <c r="C156" s="5">
        <f t="shared" si="8"/>
        <v>4.2317701062130737E-2</v>
      </c>
    </row>
    <row r="157" spans="1:3" x14ac:dyDescent="0.25">
      <c r="A157" s="9" t="s">
        <v>16</v>
      </c>
      <c r="B157" s="6">
        <v>3214</v>
      </c>
      <c r="C157" s="5">
        <f t="shared" si="8"/>
        <v>3.5895774931034095E-2</v>
      </c>
    </row>
    <row r="158" spans="1:3" x14ac:dyDescent="0.25">
      <c r="A158" s="9" t="s">
        <v>22</v>
      </c>
      <c r="B158" s="6">
        <v>2130</v>
      </c>
      <c r="C158" s="5">
        <f t="shared" si="8"/>
        <v>2.3789048103018864E-2</v>
      </c>
    </row>
    <row r="159" spans="1:3" x14ac:dyDescent="0.25">
      <c r="A159" s="9" t="s">
        <v>19</v>
      </c>
      <c r="B159" s="6">
        <v>1729</v>
      </c>
      <c r="C159" s="5">
        <f t="shared" si="8"/>
        <v>1.9310452662027987E-2</v>
      </c>
    </row>
    <row r="160" spans="1:3" x14ac:dyDescent="0.25">
      <c r="A160" s="9" t="s">
        <v>24</v>
      </c>
      <c r="B160" s="6">
        <v>1586</v>
      </c>
      <c r="C160" s="5">
        <f t="shared" si="8"/>
        <v>1.7713347554642215E-2</v>
      </c>
    </row>
    <row r="161" spans="1:7" x14ac:dyDescent="0.25">
      <c r="A161" s="9" t="s">
        <v>23</v>
      </c>
      <c r="B161" s="6">
        <v>1515</v>
      </c>
      <c r="C161" s="5">
        <f t="shared" si="8"/>
        <v>1.6920379284541587E-2</v>
      </c>
    </row>
    <row r="162" spans="1:7" x14ac:dyDescent="0.25">
      <c r="A162" s="9" t="s">
        <v>20</v>
      </c>
      <c r="B162" s="6">
        <v>1377</v>
      </c>
      <c r="C162" s="5">
        <f t="shared" si="8"/>
        <v>1.5379117013078392E-2</v>
      </c>
    </row>
    <row r="163" spans="1:7" x14ac:dyDescent="0.25">
      <c r="A163" s="9" t="s">
        <v>25</v>
      </c>
      <c r="B163" s="6">
        <v>1314</v>
      </c>
      <c r="C163" s="5">
        <f t="shared" si="8"/>
        <v>1.467549728045389E-2</v>
      </c>
    </row>
    <row r="164" spans="1:7" x14ac:dyDescent="0.25">
      <c r="A164" s="9" t="s">
        <v>97</v>
      </c>
      <c r="B164" s="6">
        <v>1157</v>
      </c>
      <c r="C164" s="5">
        <f t="shared" si="8"/>
        <v>1.2922032232484894E-2</v>
      </c>
    </row>
    <row r="165" spans="1:7" x14ac:dyDescent="0.25">
      <c r="A165" s="9" t="s">
        <v>26</v>
      </c>
      <c r="B165" s="6">
        <v>997</v>
      </c>
      <c r="C165" s="5">
        <f t="shared" si="8"/>
        <v>1.1135061482962351E-2</v>
      </c>
    </row>
    <row r="166" spans="1:7" x14ac:dyDescent="0.25">
      <c r="A166" s="9" t="s">
        <v>27</v>
      </c>
      <c r="B166" s="6">
        <v>834</v>
      </c>
      <c r="C166" s="5">
        <f t="shared" si="8"/>
        <v>9.3145850318862595E-3</v>
      </c>
    </row>
    <row r="167" spans="1:7" x14ac:dyDescent="0.25">
      <c r="A167" s="9" t="s">
        <v>28</v>
      </c>
      <c r="B167" s="6">
        <v>719</v>
      </c>
      <c r="C167" s="5">
        <f t="shared" si="8"/>
        <v>8.0301998056669308E-3</v>
      </c>
    </row>
    <row r="168" spans="1:7" x14ac:dyDescent="0.25">
      <c r="A168" s="9" t="s">
        <v>29</v>
      </c>
      <c r="B168" s="6">
        <v>610</v>
      </c>
      <c r="C168" s="5">
        <f t="shared" si="8"/>
        <v>6.812825982554698E-3</v>
      </c>
    </row>
    <row r="169" spans="1:7" x14ac:dyDescent="0.25">
      <c r="A169" s="9" t="s">
        <v>31</v>
      </c>
      <c r="B169" s="6">
        <v>495</v>
      </c>
      <c r="C169" s="5">
        <f t="shared" si="8"/>
        <v>5.5284407563353701E-3</v>
      </c>
    </row>
    <row r="170" spans="1:7" x14ac:dyDescent="0.25">
      <c r="A170" s="9" t="s">
        <v>30</v>
      </c>
      <c r="B170" s="6">
        <v>490</v>
      </c>
      <c r="C170" s="5">
        <f t="shared" si="8"/>
        <v>5.4725979204127903E-3</v>
      </c>
    </row>
    <row r="171" spans="1:7" x14ac:dyDescent="0.25">
      <c r="A171" s="9" t="s">
        <v>32</v>
      </c>
      <c r="B171" s="6">
        <v>464</v>
      </c>
      <c r="C171" s="5">
        <f t="shared" si="8"/>
        <v>5.1822151736153768E-3</v>
      </c>
    </row>
    <row r="172" spans="1:7" x14ac:dyDescent="0.25">
      <c r="A172" s="13" t="s">
        <v>33</v>
      </c>
      <c r="B172" s="14">
        <v>5394</v>
      </c>
      <c r="C172" s="15">
        <f t="shared" si="8"/>
        <v>6.0243251393278754E-2</v>
      </c>
    </row>
    <row r="173" spans="1:7" x14ac:dyDescent="0.25">
      <c r="A173" s="13" t="s">
        <v>5</v>
      </c>
      <c r="B173" s="14">
        <f>SUM(B152:B172)</f>
        <v>89537</v>
      </c>
      <c r="C173" s="16"/>
    </row>
    <row r="174" spans="1:7" x14ac:dyDescent="0.25">
      <c r="A174" s="50" t="s">
        <v>108</v>
      </c>
      <c r="B174" s="36"/>
      <c r="C174" s="36"/>
    </row>
    <row r="175" spans="1:7" s="36" customFormat="1" ht="15.75" thickBot="1" x14ac:dyDescent="0.3">
      <c r="A175" s="51"/>
      <c r="E175"/>
      <c r="F175"/>
      <c r="G175"/>
    </row>
    <row r="176" spans="1:7" ht="36" customHeight="1" thickBot="1" x14ac:dyDescent="0.35">
      <c r="A176" s="156" t="s">
        <v>61</v>
      </c>
      <c r="B176" s="157"/>
      <c r="C176" s="158"/>
    </row>
    <row r="177" spans="1:7" x14ac:dyDescent="0.25">
      <c r="A177" s="12" t="s">
        <v>12</v>
      </c>
      <c r="B177" s="4" t="s">
        <v>1</v>
      </c>
      <c r="C177" s="11" t="s">
        <v>2</v>
      </c>
    </row>
    <row r="178" spans="1:7" x14ac:dyDescent="0.25">
      <c r="A178" s="9" t="s">
        <v>13</v>
      </c>
      <c r="B178" s="6">
        <v>24092</v>
      </c>
      <c r="C178" s="5">
        <f t="shared" ref="C178:C198" si="9">B178/$B$199</f>
        <v>0.50787360077576571</v>
      </c>
    </row>
    <row r="179" spans="1:7" x14ac:dyDescent="0.25">
      <c r="A179" s="9" t="s">
        <v>14</v>
      </c>
      <c r="B179" s="6">
        <v>5631</v>
      </c>
      <c r="C179" s="5">
        <f t="shared" si="9"/>
        <v>0.11870480848282985</v>
      </c>
    </row>
    <row r="180" spans="1:7" x14ac:dyDescent="0.25">
      <c r="A180" s="9" t="s">
        <v>15</v>
      </c>
      <c r="B180" s="6">
        <v>2802</v>
      </c>
      <c r="C180" s="5">
        <f t="shared" si="9"/>
        <v>5.9067816261567978E-2</v>
      </c>
      <c r="E180" s="36"/>
      <c r="F180" s="36"/>
      <c r="G180" s="36"/>
    </row>
    <row r="181" spans="1:7" x14ac:dyDescent="0.25">
      <c r="A181" s="9" t="s">
        <v>17</v>
      </c>
      <c r="B181" s="6">
        <v>2026</v>
      </c>
      <c r="C181" s="5">
        <f t="shared" si="9"/>
        <v>4.2709277568143009E-2</v>
      </c>
    </row>
    <row r="182" spans="1:7" x14ac:dyDescent="0.25">
      <c r="A182" s="9" t="s">
        <v>18</v>
      </c>
      <c r="B182" s="6">
        <v>1851</v>
      </c>
      <c r="C182" s="5">
        <f t="shared" si="9"/>
        <v>3.9020174125682483E-2</v>
      </c>
    </row>
    <row r="183" spans="1:7" x14ac:dyDescent="0.25">
      <c r="A183" s="9" t="s">
        <v>16</v>
      </c>
      <c r="B183" s="6">
        <v>1832</v>
      </c>
      <c r="C183" s="5">
        <f t="shared" si="9"/>
        <v>3.8619642894786768E-2</v>
      </c>
    </row>
    <row r="184" spans="1:7" x14ac:dyDescent="0.25">
      <c r="A184" s="9" t="s">
        <v>22</v>
      </c>
      <c r="B184" s="6">
        <v>1026</v>
      </c>
      <c r="C184" s="5">
        <f t="shared" si="9"/>
        <v>2.1628686468368574E-2</v>
      </c>
    </row>
    <row r="185" spans="1:7" x14ac:dyDescent="0.25">
      <c r="A185" s="9" t="s">
        <v>23</v>
      </c>
      <c r="B185" s="6">
        <v>857</v>
      </c>
      <c r="C185" s="5">
        <f t="shared" si="9"/>
        <v>1.8066066572506694E-2</v>
      </c>
    </row>
    <row r="186" spans="1:7" x14ac:dyDescent="0.25">
      <c r="A186" s="9" t="s">
        <v>24</v>
      </c>
      <c r="B186" s="6">
        <v>779</v>
      </c>
      <c r="C186" s="5">
        <f t="shared" si="9"/>
        <v>1.6421780466724288E-2</v>
      </c>
    </row>
    <row r="187" spans="1:7" x14ac:dyDescent="0.25">
      <c r="A187" s="9" t="s">
        <v>19</v>
      </c>
      <c r="B187" s="6">
        <v>653</v>
      </c>
      <c r="C187" s="5">
        <f t="shared" si="9"/>
        <v>1.3765625988152707E-2</v>
      </c>
    </row>
    <row r="188" spans="1:7" x14ac:dyDescent="0.25">
      <c r="A188" s="9" t="s">
        <v>97</v>
      </c>
      <c r="B188" s="6">
        <v>609</v>
      </c>
      <c r="C188" s="5">
        <f t="shared" si="9"/>
        <v>1.2838079979762633E-2</v>
      </c>
    </row>
    <row r="189" spans="1:7" x14ac:dyDescent="0.25">
      <c r="A189" s="9" t="s">
        <v>20</v>
      </c>
      <c r="B189" s="6">
        <v>451</v>
      </c>
      <c r="C189" s="5">
        <f t="shared" si="9"/>
        <v>9.5073465859982706E-3</v>
      </c>
    </row>
    <row r="190" spans="1:7" x14ac:dyDescent="0.25">
      <c r="A190" s="9" t="s">
        <v>26</v>
      </c>
      <c r="B190" s="6">
        <v>445</v>
      </c>
      <c r="C190" s="5">
        <f t="shared" si="9"/>
        <v>9.3808630393996256E-3</v>
      </c>
    </row>
    <row r="191" spans="1:7" x14ac:dyDescent="0.25">
      <c r="A191" s="9" t="s">
        <v>25</v>
      </c>
      <c r="B191" s="6">
        <v>410</v>
      </c>
      <c r="C191" s="5">
        <f t="shared" si="9"/>
        <v>8.6430423509075201E-3</v>
      </c>
    </row>
    <row r="192" spans="1:7" x14ac:dyDescent="0.25">
      <c r="A192" s="9" t="s">
        <v>28</v>
      </c>
      <c r="B192" s="6">
        <v>354</v>
      </c>
      <c r="C192" s="5">
        <f t="shared" si="9"/>
        <v>7.4625292493201512E-3</v>
      </c>
    </row>
    <row r="193" spans="1:3" x14ac:dyDescent="0.25">
      <c r="A193" s="9" t="s">
        <v>27</v>
      </c>
      <c r="B193" s="6">
        <v>345</v>
      </c>
      <c r="C193" s="5">
        <f t="shared" si="9"/>
        <v>7.2728039294221811E-3</v>
      </c>
    </row>
    <row r="194" spans="1:3" x14ac:dyDescent="0.25">
      <c r="A194" s="9" t="s">
        <v>31</v>
      </c>
      <c r="B194" s="6">
        <v>323</v>
      </c>
      <c r="C194" s="5">
        <f t="shared" si="9"/>
        <v>6.8090309252271438E-3</v>
      </c>
    </row>
    <row r="195" spans="1:3" x14ac:dyDescent="0.25">
      <c r="A195" s="9" t="s">
        <v>94</v>
      </c>
      <c r="B195" s="6">
        <v>242</v>
      </c>
      <c r="C195" s="5">
        <f t="shared" si="9"/>
        <v>5.1015030461454142E-3</v>
      </c>
    </row>
    <row r="196" spans="1:3" x14ac:dyDescent="0.25">
      <c r="A196" s="9" t="s">
        <v>66</v>
      </c>
      <c r="B196" s="6">
        <v>223</v>
      </c>
      <c r="C196" s="5">
        <f t="shared" si="9"/>
        <v>4.7009718152496993E-3</v>
      </c>
    </row>
    <row r="197" spans="1:3" x14ac:dyDescent="0.25">
      <c r="A197" s="9" t="s">
        <v>70</v>
      </c>
      <c r="B197" s="6">
        <v>213</v>
      </c>
      <c r="C197" s="5">
        <f t="shared" si="9"/>
        <v>4.4901659042519554E-3</v>
      </c>
    </row>
    <row r="198" spans="1:3" x14ac:dyDescent="0.25">
      <c r="A198" s="13" t="s">
        <v>33</v>
      </c>
      <c r="B198" s="14">
        <v>2273</v>
      </c>
      <c r="C198" s="15">
        <f t="shared" si="9"/>
        <v>4.7916183569787295E-2</v>
      </c>
    </row>
    <row r="199" spans="1:3" ht="15.75" thickBot="1" x14ac:dyDescent="0.3">
      <c r="A199" s="10" t="s">
        <v>5</v>
      </c>
      <c r="B199" s="3">
        <f>SUM(B178:B198)</f>
        <v>47437</v>
      </c>
      <c r="C199" s="2"/>
    </row>
    <row r="200" spans="1:3" x14ac:dyDescent="0.25">
      <c r="A200" s="52" t="s">
        <v>108</v>
      </c>
      <c r="B200" s="36"/>
      <c r="C200" s="36"/>
    </row>
    <row r="202" spans="1:3" x14ac:dyDescent="0.25">
      <c r="A202" s="36" t="s">
        <v>109</v>
      </c>
    </row>
  </sheetData>
  <mergeCells count="17">
    <mergeCell ref="A66:C66"/>
    <mergeCell ref="A1:F1"/>
    <mergeCell ref="A91:C91"/>
    <mergeCell ref="A102:C102"/>
    <mergeCell ref="A117:C117"/>
    <mergeCell ref="A12:C12"/>
    <mergeCell ref="A5:C5"/>
    <mergeCell ref="A24:C24"/>
    <mergeCell ref="A35:C35"/>
    <mergeCell ref="A41:C41"/>
    <mergeCell ref="E12:G12"/>
    <mergeCell ref="E18:G18"/>
    <mergeCell ref="A123:C123"/>
    <mergeCell ref="A134:C134"/>
    <mergeCell ref="A144:C144"/>
    <mergeCell ref="A150:C150"/>
    <mergeCell ref="A176:C176"/>
  </mergeCells>
  <printOptions horizontalCentered="1"/>
  <pageMargins left="0.5" right="0.5" top="0.5" bottom="0.5" header="0.3" footer="0.3"/>
  <pageSetup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0"/>
  <sheetViews>
    <sheetView topLeftCell="A52" workbookViewId="0">
      <selection activeCell="E57" sqref="E57:F67"/>
    </sheetView>
  </sheetViews>
  <sheetFormatPr defaultColWidth="8.85546875" defaultRowHeight="15" x14ac:dyDescent="0.25"/>
  <cols>
    <col min="1" max="1" width="26.7109375" style="20" customWidth="1"/>
    <col min="2" max="2" width="10.7109375" style="20" bestFit="1" customWidth="1"/>
    <col min="3" max="3" width="7.85546875" style="20" customWidth="1"/>
    <col min="4" max="4" width="8.85546875" style="20"/>
    <col min="5" max="5" width="33.85546875" style="20" bestFit="1" customWidth="1"/>
    <col min="6" max="6" width="18.42578125" style="20" bestFit="1" customWidth="1"/>
    <col min="7" max="7" width="15.140625" style="20" customWidth="1"/>
    <col min="8" max="8" width="8.85546875" style="20"/>
    <col min="9" max="9" width="14.85546875" style="20" bestFit="1" customWidth="1"/>
    <col min="10" max="16384" width="8.85546875" style="20"/>
  </cols>
  <sheetData>
    <row r="1" spans="1:10" ht="21" x14ac:dyDescent="0.35">
      <c r="A1" s="179" t="s">
        <v>73</v>
      </c>
      <c r="B1" s="179"/>
      <c r="C1" s="179"/>
      <c r="D1" s="179"/>
      <c r="E1" s="179"/>
      <c r="F1" s="179"/>
    </row>
    <row r="2" spans="1:10" s="36" customFormat="1" x14ac:dyDescent="0.25">
      <c r="A2" s="44" t="s">
        <v>102</v>
      </c>
    </row>
    <row r="3" spans="1:10" s="36" customFormat="1" x14ac:dyDescent="0.25">
      <c r="A3" s="36" t="s">
        <v>103</v>
      </c>
    </row>
    <row r="4" spans="1:10" ht="15.75" thickBot="1" x14ac:dyDescent="0.3">
      <c r="A4" s="36"/>
      <c r="B4" s="36"/>
      <c r="C4" s="36"/>
      <c r="D4" s="36"/>
      <c r="E4" s="36"/>
      <c r="F4" s="36"/>
    </row>
    <row r="5" spans="1:10" ht="18" thickBot="1" x14ac:dyDescent="0.35">
      <c r="A5" s="160" t="s">
        <v>34</v>
      </c>
      <c r="B5" s="161"/>
      <c r="C5" s="162"/>
      <c r="E5" s="72" t="s">
        <v>96</v>
      </c>
      <c r="F5" s="73"/>
      <c r="G5" s="74"/>
      <c r="I5" s="160" t="s">
        <v>62</v>
      </c>
      <c r="J5" s="162"/>
    </row>
    <row r="6" spans="1:10" x14ac:dyDescent="0.25">
      <c r="A6" s="12" t="s">
        <v>0</v>
      </c>
      <c r="B6" s="4" t="s">
        <v>1</v>
      </c>
      <c r="C6" s="11" t="s">
        <v>2</v>
      </c>
      <c r="E6" s="12" t="s">
        <v>54</v>
      </c>
      <c r="F6" s="4" t="s">
        <v>1</v>
      </c>
      <c r="G6" s="11" t="s">
        <v>2</v>
      </c>
      <c r="I6" s="17" t="s">
        <v>74</v>
      </c>
      <c r="J6" s="24"/>
    </row>
    <row r="7" spans="1:10" x14ac:dyDescent="0.25">
      <c r="A7" s="22" t="s">
        <v>3</v>
      </c>
      <c r="B7" s="6">
        <v>163617</v>
      </c>
      <c r="C7" s="5">
        <f>B7/$B$9</f>
        <v>0.9043110595257835</v>
      </c>
      <c r="E7" s="38" t="s">
        <v>55</v>
      </c>
      <c r="F7" s="6">
        <v>73595</v>
      </c>
      <c r="G7" s="5">
        <f>F7/$F$9</f>
        <v>0.95034865702479343</v>
      </c>
      <c r="I7" s="22" t="s">
        <v>75</v>
      </c>
      <c r="J7" s="24"/>
    </row>
    <row r="8" spans="1:10" x14ac:dyDescent="0.25">
      <c r="A8" s="13" t="s">
        <v>4</v>
      </c>
      <c r="B8" s="14">
        <v>17313</v>
      </c>
      <c r="C8" s="15">
        <f>B8/$B$9</f>
        <v>9.5688940474216541E-2</v>
      </c>
      <c r="E8" s="13" t="s">
        <v>58</v>
      </c>
      <c r="F8" s="14">
        <v>3845</v>
      </c>
      <c r="G8" s="15">
        <f>F8/$F$9</f>
        <v>4.9651342975206611E-2</v>
      </c>
      <c r="I8" s="22" t="s">
        <v>76</v>
      </c>
      <c r="J8" s="24"/>
    </row>
    <row r="9" spans="1:10" ht="15.75" thickBot="1" x14ac:dyDescent="0.3">
      <c r="A9" s="23" t="s">
        <v>5</v>
      </c>
      <c r="B9" s="3">
        <f>SUM(B7:B8)</f>
        <v>180930</v>
      </c>
      <c r="C9" s="2"/>
      <c r="E9" s="39" t="s">
        <v>5</v>
      </c>
      <c r="F9" s="3">
        <f>SUM(F7:F8)</f>
        <v>77440</v>
      </c>
      <c r="G9" s="2"/>
      <c r="I9" s="22" t="s">
        <v>77</v>
      </c>
      <c r="J9" s="24"/>
    </row>
    <row r="10" spans="1:10" x14ac:dyDescent="0.25">
      <c r="A10" s="36" t="s">
        <v>122</v>
      </c>
      <c r="B10" s="62"/>
      <c r="C10" s="62"/>
      <c r="D10" s="36"/>
      <c r="E10" s="36" t="s">
        <v>115</v>
      </c>
      <c r="F10" s="36"/>
      <c r="G10" s="36"/>
      <c r="I10" s="22" t="s">
        <v>78</v>
      </c>
      <c r="J10" s="24"/>
    </row>
    <row r="11" spans="1:10" ht="15.75" thickBot="1" x14ac:dyDescent="0.3">
      <c r="E11" s="36"/>
      <c r="F11" s="36"/>
      <c r="G11" s="36"/>
      <c r="I11" s="22" t="s">
        <v>79</v>
      </c>
      <c r="J11" s="24"/>
    </row>
    <row r="12" spans="1:10" ht="35.25" thickBot="1" x14ac:dyDescent="0.35">
      <c r="A12" s="160" t="s">
        <v>35</v>
      </c>
      <c r="B12" s="161"/>
      <c r="C12" s="162"/>
      <c r="E12" s="69" t="s">
        <v>56</v>
      </c>
      <c r="F12" s="70"/>
      <c r="G12" s="71"/>
      <c r="I12" s="22" t="s">
        <v>80</v>
      </c>
      <c r="J12" s="24"/>
    </row>
    <row r="13" spans="1:10" x14ac:dyDescent="0.25">
      <c r="A13" s="12" t="s">
        <v>6</v>
      </c>
      <c r="B13" s="4" t="s">
        <v>7</v>
      </c>
      <c r="C13" s="11" t="s">
        <v>2</v>
      </c>
      <c r="E13" s="12" t="s">
        <v>6</v>
      </c>
      <c r="F13" s="4" t="s">
        <v>7</v>
      </c>
      <c r="G13" s="11" t="s">
        <v>2</v>
      </c>
      <c r="I13" s="22" t="s">
        <v>81</v>
      </c>
      <c r="J13" s="24"/>
    </row>
    <row r="14" spans="1:10" x14ac:dyDescent="0.25">
      <c r="A14" s="22" t="s">
        <v>36</v>
      </c>
      <c r="B14" s="6">
        <v>12262</v>
      </c>
      <c r="C14" s="5">
        <f>B14/$B$21</f>
        <v>6.7772066545072673E-2</v>
      </c>
      <c r="E14" s="38" t="s">
        <v>36</v>
      </c>
      <c r="F14" s="6">
        <v>2049</v>
      </c>
      <c r="G14" s="5">
        <f t="shared" ref="G14:G19" si="0">F14/$F$20</f>
        <v>4.3965239781139365E-2</v>
      </c>
      <c r="I14" s="22"/>
      <c r="J14" s="24"/>
    </row>
    <row r="15" spans="1:10" x14ac:dyDescent="0.25">
      <c r="A15" s="22" t="s">
        <v>37</v>
      </c>
      <c r="B15" s="6">
        <v>16903</v>
      </c>
      <c r="C15" s="5">
        <f t="shared" ref="C15:C20" si="1">B15/$B$21</f>
        <v>9.3422870723484222E-2</v>
      </c>
      <c r="E15" s="38" t="s">
        <v>37</v>
      </c>
      <c r="F15" s="6">
        <v>3473</v>
      </c>
      <c r="G15" s="5">
        <f t="shared" si="0"/>
        <v>7.4519901298143981E-2</v>
      </c>
      <c r="I15" s="22"/>
      <c r="J15" s="24"/>
    </row>
    <row r="16" spans="1:10" x14ac:dyDescent="0.25">
      <c r="A16" s="22" t="s">
        <v>38</v>
      </c>
      <c r="B16" s="6">
        <v>17640</v>
      </c>
      <c r="C16" s="5">
        <f t="shared" si="1"/>
        <v>9.7496269275410385E-2</v>
      </c>
      <c r="E16" s="38" t="s">
        <v>38</v>
      </c>
      <c r="F16" s="6">
        <v>4289</v>
      </c>
      <c r="G16" s="5">
        <f t="shared" si="0"/>
        <v>9.2028752279798301E-2</v>
      </c>
      <c r="I16" s="22"/>
      <c r="J16" s="24"/>
    </row>
    <row r="17" spans="1:10" x14ac:dyDescent="0.25">
      <c r="A17" s="22" t="s">
        <v>39</v>
      </c>
      <c r="B17" s="6">
        <v>17118</v>
      </c>
      <c r="C17" s="5">
        <f t="shared" si="1"/>
        <v>9.4611175592770685E-2</v>
      </c>
      <c r="E17" s="38" t="s">
        <v>39</v>
      </c>
      <c r="F17" s="6">
        <v>4381</v>
      </c>
      <c r="G17" s="5">
        <f t="shared" si="0"/>
        <v>9.4002789400278938E-2</v>
      </c>
      <c r="I17" s="22"/>
      <c r="J17" s="24"/>
    </row>
    <row r="18" spans="1:10" x14ac:dyDescent="0.25">
      <c r="A18" s="22" t="s">
        <v>40</v>
      </c>
      <c r="B18" s="6">
        <v>19378</v>
      </c>
      <c r="C18" s="5">
        <f t="shared" si="1"/>
        <v>0.10710219421875863</v>
      </c>
      <c r="E18" s="38" t="s">
        <v>40</v>
      </c>
      <c r="F18" s="6">
        <v>4996</v>
      </c>
      <c r="G18" s="5">
        <f t="shared" si="0"/>
        <v>0.10719879841218753</v>
      </c>
      <c r="I18" s="22"/>
      <c r="J18" s="24"/>
    </row>
    <row r="19" spans="1:10" x14ac:dyDescent="0.25">
      <c r="A19" s="22" t="s">
        <v>8</v>
      </c>
      <c r="B19" s="6">
        <v>88365</v>
      </c>
      <c r="C19" s="5">
        <f t="shared" si="1"/>
        <v>0.48839330127673686</v>
      </c>
      <c r="E19" s="13" t="s">
        <v>8</v>
      </c>
      <c r="F19" s="14">
        <v>27417</v>
      </c>
      <c r="G19" s="15">
        <f t="shared" si="0"/>
        <v>0.5882845188284519</v>
      </c>
      <c r="I19" s="22"/>
      <c r="J19" s="24"/>
    </row>
    <row r="20" spans="1:10" ht="15.75" thickBot="1" x14ac:dyDescent="0.3">
      <c r="A20" s="13" t="s">
        <v>9</v>
      </c>
      <c r="B20" s="14">
        <v>9264</v>
      </c>
      <c r="C20" s="15">
        <f t="shared" si="1"/>
        <v>5.1202122367766542E-2</v>
      </c>
      <c r="E20" s="39" t="s">
        <v>5</v>
      </c>
      <c r="F20" s="3">
        <f>SUM(F14:F19)</f>
        <v>46605</v>
      </c>
      <c r="G20" s="2"/>
      <c r="I20" s="22"/>
      <c r="J20" s="24"/>
    </row>
    <row r="21" spans="1:10" ht="15.75" thickBot="1" x14ac:dyDescent="0.3">
      <c r="A21" s="23" t="s">
        <v>5</v>
      </c>
      <c r="B21" s="3">
        <f>SUM(B14:B20)</f>
        <v>180930</v>
      </c>
      <c r="C21" s="2"/>
      <c r="E21" s="49" t="s">
        <v>107</v>
      </c>
      <c r="F21" s="36"/>
      <c r="G21" s="36"/>
      <c r="I21" s="22"/>
      <c r="J21" s="24"/>
    </row>
    <row r="22" spans="1:10" ht="15.75" thickBot="1" x14ac:dyDescent="0.3">
      <c r="A22" s="36" t="s">
        <v>122</v>
      </c>
      <c r="B22" s="36"/>
      <c r="C22" s="36"/>
      <c r="D22" s="36"/>
      <c r="E22" s="36"/>
      <c r="F22" s="36"/>
      <c r="G22" s="36"/>
      <c r="I22" s="22"/>
      <c r="J22" s="24"/>
    </row>
    <row r="23" spans="1:10" ht="52.5" thickBot="1" x14ac:dyDescent="0.35">
      <c r="E23" s="69" t="s">
        <v>57</v>
      </c>
      <c r="F23" s="70"/>
      <c r="G23" s="71"/>
      <c r="I23" s="22"/>
      <c r="J23" s="24"/>
    </row>
    <row r="24" spans="1:10" ht="18" thickBot="1" x14ac:dyDescent="0.35">
      <c r="A24" s="160" t="s">
        <v>10</v>
      </c>
      <c r="B24" s="161"/>
      <c r="C24" s="162"/>
      <c r="E24" s="12" t="s">
        <v>6</v>
      </c>
      <c r="F24" s="4" t="s">
        <v>7</v>
      </c>
      <c r="G24" s="11" t="s">
        <v>2</v>
      </c>
      <c r="I24" s="22"/>
      <c r="J24" s="24"/>
    </row>
    <row r="25" spans="1:10" x14ac:dyDescent="0.25">
      <c r="A25" s="12" t="s">
        <v>6</v>
      </c>
      <c r="B25" s="4" t="s">
        <v>7</v>
      </c>
      <c r="C25" s="11" t="s">
        <v>2</v>
      </c>
      <c r="E25" s="38" t="s">
        <v>36</v>
      </c>
      <c r="F25" s="6">
        <v>324</v>
      </c>
      <c r="G25" s="5">
        <f t="shared" ref="G25:G30" si="2">F25/$F$31</f>
        <v>0.12597200622083982</v>
      </c>
      <c r="I25" s="22"/>
      <c r="J25" s="24"/>
    </row>
    <row r="26" spans="1:10" x14ac:dyDescent="0.25">
      <c r="A26" s="22" t="s">
        <v>36</v>
      </c>
      <c r="B26" s="6">
        <v>2242</v>
      </c>
      <c r="C26" s="5">
        <f>B26/$B$33</f>
        <v>0.12949806503783284</v>
      </c>
      <c r="E26" s="38" t="s">
        <v>37</v>
      </c>
      <c r="F26" s="6">
        <v>561</v>
      </c>
      <c r="G26" s="5">
        <f t="shared" si="2"/>
        <v>0.21811819595645413</v>
      </c>
      <c r="I26" s="22"/>
      <c r="J26" s="24"/>
    </row>
    <row r="27" spans="1:10" x14ac:dyDescent="0.25">
      <c r="A27" s="22" t="s">
        <v>37</v>
      </c>
      <c r="B27" s="6">
        <v>3274</v>
      </c>
      <c r="C27" s="5">
        <f t="shared" ref="C27:C32" si="3">B27/$B$33</f>
        <v>0.18910645179922603</v>
      </c>
      <c r="E27" s="38" t="s">
        <v>38</v>
      </c>
      <c r="F27" s="6">
        <v>502</v>
      </c>
      <c r="G27" s="5">
        <f t="shared" si="2"/>
        <v>0.19517884914463451</v>
      </c>
      <c r="I27" s="22"/>
      <c r="J27" s="24"/>
    </row>
    <row r="28" spans="1:10" x14ac:dyDescent="0.25">
      <c r="A28" s="22" t="s">
        <v>38</v>
      </c>
      <c r="B28" s="6">
        <v>2595</v>
      </c>
      <c r="C28" s="5">
        <f t="shared" si="3"/>
        <v>0.14988736787385201</v>
      </c>
      <c r="E28" s="38" t="s">
        <v>39</v>
      </c>
      <c r="F28" s="6">
        <v>366</v>
      </c>
      <c r="G28" s="5">
        <f t="shared" si="2"/>
        <v>0.14230171073094869</v>
      </c>
      <c r="I28" s="22"/>
      <c r="J28" s="24"/>
    </row>
    <row r="29" spans="1:10" x14ac:dyDescent="0.25">
      <c r="A29" s="22" t="s">
        <v>39</v>
      </c>
      <c r="B29" s="6">
        <v>2222</v>
      </c>
      <c r="C29" s="5">
        <f t="shared" si="3"/>
        <v>0.12834286374400738</v>
      </c>
      <c r="E29" s="38" t="s">
        <v>40</v>
      </c>
      <c r="F29" s="6">
        <v>139</v>
      </c>
      <c r="G29" s="5">
        <f t="shared" si="2"/>
        <v>5.4043545878693623E-2</v>
      </c>
      <c r="I29" s="22"/>
      <c r="J29" s="24"/>
    </row>
    <row r="30" spans="1:10" x14ac:dyDescent="0.25">
      <c r="A30" s="22" t="s">
        <v>40</v>
      </c>
      <c r="B30" s="6">
        <v>1418</v>
      </c>
      <c r="C30" s="5">
        <f t="shared" si="3"/>
        <v>8.1903771732224337E-2</v>
      </c>
      <c r="E30" s="13" t="s">
        <v>8</v>
      </c>
      <c r="F30" s="14">
        <v>680</v>
      </c>
      <c r="G30" s="15">
        <f t="shared" si="2"/>
        <v>0.26438569206842921</v>
      </c>
      <c r="I30" s="22"/>
      <c r="J30" s="24"/>
    </row>
    <row r="31" spans="1:10" ht="15.75" thickBot="1" x14ac:dyDescent="0.3">
      <c r="A31" s="22" t="s">
        <v>8</v>
      </c>
      <c r="B31" s="6">
        <v>4774</v>
      </c>
      <c r="C31" s="5">
        <f t="shared" si="3"/>
        <v>0.2757465488361347</v>
      </c>
      <c r="E31" s="39" t="s">
        <v>5</v>
      </c>
      <c r="F31" s="3">
        <f>SUM(F25:F30)</f>
        <v>2572</v>
      </c>
      <c r="G31" s="2"/>
      <c r="I31" s="23"/>
      <c r="J31" s="2"/>
    </row>
    <row r="32" spans="1:10" ht="15.75" thickBot="1" x14ac:dyDescent="0.3">
      <c r="A32" s="13" t="s">
        <v>9</v>
      </c>
      <c r="B32" s="14">
        <v>788</v>
      </c>
      <c r="C32" s="15">
        <f t="shared" si="3"/>
        <v>4.5514930976722691E-2</v>
      </c>
      <c r="E32" s="36"/>
      <c r="F32" s="36"/>
      <c r="G32" s="36"/>
    </row>
    <row r="33" spans="1:34" ht="52.5" thickBot="1" x14ac:dyDescent="0.35">
      <c r="A33" s="23" t="s">
        <v>5</v>
      </c>
      <c r="B33" s="3">
        <f>SUM(B26:B32)</f>
        <v>17313</v>
      </c>
      <c r="C33" s="2"/>
      <c r="E33" s="69" t="s">
        <v>59</v>
      </c>
      <c r="F33" s="70"/>
      <c r="G33" s="71"/>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row>
    <row r="34" spans="1:34" ht="15.75" thickBot="1" x14ac:dyDescent="0.3">
      <c r="E34" s="12" t="s">
        <v>6</v>
      </c>
      <c r="F34" s="4" t="s">
        <v>7</v>
      </c>
      <c r="G34" s="11" t="s">
        <v>2</v>
      </c>
    </row>
    <row r="35" spans="1:34" ht="36.75" customHeight="1" thickBot="1" x14ac:dyDescent="0.35">
      <c r="A35" s="187" t="s">
        <v>119</v>
      </c>
      <c r="B35" s="188"/>
      <c r="C35" s="189"/>
      <c r="E35" s="38" t="s">
        <v>36</v>
      </c>
      <c r="F35" s="6">
        <f>F25</f>
        <v>324</v>
      </c>
      <c r="G35" s="5">
        <f>F35/$F$37</f>
        <v>0.36610169491525424</v>
      </c>
    </row>
    <row r="36" spans="1:34" x14ac:dyDescent="0.25">
      <c r="A36" s="12" t="s">
        <v>0</v>
      </c>
      <c r="B36" s="4" t="s">
        <v>1</v>
      </c>
      <c r="C36" s="11" t="s">
        <v>2</v>
      </c>
      <c r="E36" s="13" t="s">
        <v>37</v>
      </c>
      <c r="F36" s="14">
        <f>F26</f>
        <v>561</v>
      </c>
      <c r="G36" s="15">
        <f>F36/$F$37</f>
        <v>0.63389830508474576</v>
      </c>
    </row>
    <row r="37" spans="1:34" ht="15.75" thickBot="1" x14ac:dyDescent="0.3">
      <c r="A37" s="38" t="s">
        <v>3</v>
      </c>
      <c r="B37" s="6">
        <v>10020</v>
      </c>
      <c r="C37" s="5">
        <v>0.81699999999999995</v>
      </c>
      <c r="E37" s="39" t="s">
        <v>5</v>
      </c>
      <c r="F37" s="3">
        <f>SUM(F35:F36)</f>
        <v>885</v>
      </c>
      <c r="G37" s="2"/>
    </row>
    <row r="38" spans="1:34" ht="15.75" thickBot="1" x14ac:dyDescent="0.3">
      <c r="A38" s="13" t="s">
        <v>4</v>
      </c>
      <c r="B38" s="14">
        <v>2242</v>
      </c>
      <c r="C38" s="15">
        <v>0.183</v>
      </c>
      <c r="E38" s="36"/>
      <c r="F38" s="36"/>
      <c r="G38" s="36"/>
    </row>
    <row r="39" spans="1:34" ht="52.5" thickBot="1" x14ac:dyDescent="0.35">
      <c r="A39" s="39" t="s">
        <v>5</v>
      </c>
      <c r="B39" s="3">
        <v>12262</v>
      </c>
      <c r="C39" s="42"/>
      <c r="E39" s="69" t="s">
        <v>60</v>
      </c>
      <c r="F39" s="70"/>
      <c r="G39" s="71"/>
    </row>
    <row r="40" spans="1:34" ht="15.75" thickBot="1" x14ac:dyDescent="0.3">
      <c r="A40" s="36"/>
      <c r="B40" s="36"/>
      <c r="C40" s="36"/>
      <c r="E40" s="12" t="s">
        <v>12</v>
      </c>
      <c r="F40" s="4" t="s">
        <v>1</v>
      </c>
      <c r="G40" s="11" t="s">
        <v>2</v>
      </c>
    </row>
    <row r="41" spans="1:34" ht="18" thickBot="1" x14ac:dyDescent="0.35">
      <c r="A41" s="160" t="s">
        <v>117</v>
      </c>
      <c r="B41" s="161"/>
      <c r="C41" s="162"/>
      <c r="E41" s="38" t="s">
        <v>13</v>
      </c>
      <c r="F41" s="6">
        <v>459</v>
      </c>
      <c r="G41" s="5">
        <f t="shared" ref="G41:G51" si="4">F41/$F$52</f>
        <v>0.17846034214618975</v>
      </c>
    </row>
    <row r="42" spans="1:34" x14ac:dyDescent="0.25">
      <c r="A42" s="12" t="s">
        <v>0</v>
      </c>
      <c r="B42" s="4" t="s">
        <v>1</v>
      </c>
      <c r="C42" s="11" t="s">
        <v>2</v>
      </c>
      <c r="E42" s="38" t="s">
        <v>15</v>
      </c>
      <c r="F42" s="6">
        <v>325</v>
      </c>
      <c r="G42" s="5">
        <f t="shared" si="4"/>
        <v>0.12636080870917574</v>
      </c>
    </row>
    <row r="43" spans="1:34" x14ac:dyDescent="0.25">
      <c r="A43" s="38" t="s">
        <v>3</v>
      </c>
      <c r="B43" s="6">
        <v>13629</v>
      </c>
      <c r="C43" s="5">
        <v>0.80600000000000005</v>
      </c>
      <c r="E43" s="38" t="s">
        <v>14</v>
      </c>
      <c r="F43" s="6">
        <v>260</v>
      </c>
      <c r="G43" s="5">
        <f t="shared" si="4"/>
        <v>0.10108864696734059</v>
      </c>
    </row>
    <row r="44" spans="1:34" x14ac:dyDescent="0.25">
      <c r="A44" s="13" t="s">
        <v>4</v>
      </c>
      <c r="B44" s="14">
        <v>3274</v>
      </c>
      <c r="C44" s="15">
        <v>0.19409999999999999</v>
      </c>
      <c r="E44" s="38" t="s">
        <v>82</v>
      </c>
      <c r="F44" s="6">
        <v>249</v>
      </c>
      <c r="G44" s="5">
        <f t="shared" si="4"/>
        <v>9.6811819595645415E-2</v>
      </c>
    </row>
    <row r="45" spans="1:34" ht="15.75" thickBot="1" x14ac:dyDescent="0.3">
      <c r="A45" s="39" t="s">
        <v>5</v>
      </c>
      <c r="B45" s="3">
        <v>16903</v>
      </c>
      <c r="C45" s="2"/>
      <c r="E45" s="38" t="s">
        <v>24</v>
      </c>
      <c r="F45" s="6">
        <v>244</v>
      </c>
      <c r="G45" s="5">
        <f t="shared" si="4"/>
        <v>9.4867807153965783E-2</v>
      </c>
    </row>
    <row r="46" spans="1:34" ht="15.75" thickBot="1" x14ac:dyDescent="0.3">
      <c r="E46" s="38" t="s">
        <v>18</v>
      </c>
      <c r="F46" s="6">
        <v>168</v>
      </c>
      <c r="G46" s="5">
        <f t="shared" si="4"/>
        <v>6.5318818040435461E-2</v>
      </c>
    </row>
    <row r="47" spans="1:34" ht="18" thickBot="1" x14ac:dyDescent="0.35">
      <c r="A47" s="156" t="s">
        <v>41</v>
      </c>
      <c r="B47" s="157"/>
      <c r="C47" s="158"/>
      <c r="E47" s="38" t="s">
        <v>26</v>
      </c>
      <c r="F47" s="6">
        <v>148</v>
      </c>
      <c r="G47" s="5">
        <f t="shared" si="4"/>
        <v>5.7542768273716953E-2</v>
      </c>
    </row>
    <row r="48" spans="1:34" x14ac:dyDescent="0.25">
      <c r="A48" s="12" t="s">
        <v>6</v>
      </c>
      <c r="B48" s="4" t="s">
        <v>7</v>
      </c>
      <c r="C48" s="11" t="s">
        <v>2</v>
      </c>
      <c r="E48" s="38" t="s">
        <v>16</v>
      </c>
      <c r="F48" s="6">
        <v>130</v>
      </c>
      <c r="G48" s="5">
        <f t="shared" si="4"/>
        <v>5.0544323483670293E-2</v>
      </c>
    </row>
    <row r="49" spans="1:34" x14ac:dyDescent="0.25">
      <c r="A49" s="22" t="s">
        <v>36</v>
      </c>
      <c r="B49" s="6">
        <f>B26</f>
        <v>2242</v>
      </c>
      <c r="C49" s="5">
        <f>B49/$B$51</f>
        <v>0.4064539521392313</v>
      </c>
      <c r="E49" s="38" t="s">
        <v>20</v>
      </c>
      <c r="F49" s="6">
        <v>114</v>
      </c>
      <c r="G49" s="5">
        <f t="shared" si="4"/>
        <v>4.432348367029549E-2</v>
      </c>
    </row>
    <row r="50" spans="1:34" x14ac:dyDescent="0.25">
      <c r="A50" s="13" t="s">
        <v>37</v>
      </c>
      <c r="B50" s="14">
        <f>B27</f>
        <v>3274</v>
      </c>
      <c r="C50" s="15">
        <f>B50/$B$51</f>
        <v>0.5935460478607687</v>
      </c>
      <c r="E50" s="38" t="s">
        <v>23</v>
      </c>
      <c r="F50" s="6">
        <v>68</v>
      </c>
      <c r="G50" s="5">
        <f t="shared" si="4"/>
        <v>2.6438569206842923E-2</v>
      </c>
    </row>
    <row r="51" spans="1:34" ht="15.75" thickBot="1" x14ac:dyDescent="0.3">
      <c r="A51" s="23" t="s">
        <v>5</v>
      </c>
      <c r="B51" s="3">
        <f>SUM(B49:B50)</f>
        <v>5516</v>
      </c>
      <c r="C51" s="2"/>
      <c r="E51" s="13" t="s">
        <v>33</v>
      </c>
      <c r="F51" s="14">
        <v>407</v>
      </c>
      <c r="G51" s="15">
        <f t="shared" si="4"/>
        <v>0.15824261275272161</v>
      </c>
    </row>
    <row r="52" spans="1:34" ht="15.75" thickBot="1" x14ac:dyDescent="0.3">
      <c r="E52" s="39" t="s">
        <v>5</v>
      </c>
      <c r="F52" s="3">
        <f>SUM(F41:F51)</f>
        <v>2572</v>
      </c>
      <c r="G52" s="2"/>
    </row>
    <row r="53" spans="1:34" ht="18" thickBot="1" x14ac:dyDescent="0.35">
      <c r="A53" s="160" t="s">
        <v>44</v>
      </c>
      <c r="B53" s="161"/>
      <c r="C53" s="162"/>
      <c r="E53" s="50" t="s">
        <v>108</v>
      </c>
      <c r="F53" s="50"/>
      <c r="G53" s="50"/>
    </row>
    <row r="54" spans="1:34" s="21" customFormat="1" ht="15.75" thickBot="1" x14ac:dyDescent="0.3">
      <c r="A54" s="12" t="s">
        <v>45</v>
      </c>
      <c r="B54" s="4" t="s">
        <v>7</v>
      </c>
      <c r="C54" s="11" t="s">
        <v>2</v>
      </c>
      <c r="E54" s="36"/>
      <c r="F54" s="36"/>
      <c r="G54" s="36"/>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row>
    <row r="55" spans="1:34" ht="69.75" thickBot="1" x14ac:dyDescent="0.35">
      <c r="A55" s="38" t="s">
        <v>46</v>
      </c>
      <c r="B55" s="6">
        <v>843</v>
      </c>
      <c r="C55" s="5">
        <f t="shared" ref="C55:C61" si="5">B55/$B$62</f>
        <v>4.8691734534742681E-2</v>
      </c>
      <c r="E55" s="69" t="s">
        <v>61</v>
      </c>
      <c r="F55" s="70"/>
      <c r="G55" s="71"/>
    </row>
    <row r="56" spans="1:34" ht="36.75" customHeight="1" x14ac:dyDescent="0.25">
      <c r="A56" s="38" t="s">
        <v>47</v>
      </c>
      <c r="B56" s="6">
        <v>1430</v>
      </c>
      <c r="C56" s="5">
        <f t="shared" si="5"/>
        <v>8.2596892508519607E-2</v>
      </c>
      <c r="E56" s="12" t="s">
        <v>12</v>
      </c>
      <c r="F56" s="4" t="s">
        <v>1</v>
      </c>
      <c r="G56" s="11" t="s">
        <v>2</v>
      </c>
    </row>
    <row r="57" spans="1:34" x14ac:dyDescent="0.25">
      <c r="A57" s="38" t="s">
        <v>48</v>
      </c>
      <c r="B57" s="6">
        <v>3315</v>
      </c>
      <c r="C57" s="5">
        <f t="shared" si="5"/>
        <v>0.19147461445156819</v>
      </c>
      <c r="E57" s="38" t="s">
        <v>13</v>
      </c>
      <c r="F57" s="6">
        <v>250</v>
      </c>
      <c r="G57" s="5">
        <f t="shared" ref="G57:G67" si="6">F57/$F$68</f>
        <v>0.2824858757062147</v>
      </c>
    </row>
    <row r="58" spans="1:34" x14ac:dyDescent="0.25">
      <c r="A58" s="38" t="s">
        <v>49</v>
      </c>
      <c r="B58" s="6">
        <v>3037</v>
      </c>
      <c r="C58" s="5">
        <f t="shared" si="5"/>
        <v>0.17541731646739445</v>
      </c>
      <c r="E58" s="38" t="s">
        <v>82</v>
      </c>
      <c r="F58" s="6">
        <v>131</v>
      </c>
      <c r="G58" s="5">
        <f t="shared" si="6"/>
        <v>0.1480225988700565</v>
      </c>
    </row>
    <row r="59" spans="1:34" x14ac:dyDescent="0.25">
      <c r="A59" s="38" t="s">
        <v>50</v>
      </c>
      <c r="B59" s="6">
        <v>3135</v>
      </c>
      <c r="C59" s="5">
        <f t="shared" si="5"/>
        <v>0.18107780280713914</v>
      </c>
      <c r="E59" s="38" t="s">
        <v>15</v>
      </c>
      <c r="F59" s="6">
        <v>107</v>
      </c>
      <c r="G59" s="5">
        <f t="shared" si="6"/>
        <v>0.12090395480225989</v>
      </c>
    </row>
    <row r="60" spans="1:34" x14ac:dyDescent="0.25">
      <c r="A60" s="38" t="s">
        <v>51</v>
      </c>
      <c r="B60" s="6">
        <v>2045</v>
      </c>
      <c r="C60" s="5">
        <f t="shared" si="5"/>
        <v>0.11811933229365217</v>
      </c>
      <c r="E60" s="38" t="s">
        <v>26</v>
      </c>
      <c r="F60" s="6">
        <v>103</v>
      </c>
      <c r="G60" s="5">
        <f t="shared" si="6"/>
        <v>0.11638418079096045</v>
      </c>
    </row>
    <row r="61" spans="1:34" x14ac:dyDescent="0.25">
      <c r="A61" s="13" t="s">
        <v>52</v>
      </c>
      <c r="B61" s="14">
        <v>3508</v>
      </c>
      <c r="C61" s="15">
        <f t="shared" si="5"/>
        <v>0.20262230693698377</v>
      </c>
      <c r="E61" s="38" t="s">
        <v>24</v>
      </c>
      <c r="F61" s="6">
        <v>96</v>
      </c>
      <c r="G61" s="5">
        <f t="shared" si="6"/>
        <v>0.10847457627118644</v>
      </c>
    </row>
    <row r="62" spans="1:34" ht="15.75" thickBot="1" x14ac:dyDescent="0.3">
      <c r="A62" s="39" t="s">
        <v>5</v>
      </c>
      <c r="B62" s="3">
        <f>SUM(B55:B61)</f>
        <v>17313</v>
      </c>
      <c r="C62" s="2"/>
      <c r="E62" s="38" t="s">
        <v>18</v>
      </c>
      <c r="F62" s="6">
        <v>86</v>
      </c>
      <c r="G62" s="5">
        <f t="shared" si="6"/>
        <v>9.7175141242937857E-2</v>
      </c>
    </row>
    <row r="63" spans="1:34" ht="15.75" thickBot="1" x14ac:dyDescent="0.3">
      <c r="A63" s="36"/>
      <c r="B63" s="36"/>
      <c r="C63" s="36"/>
      <c r="E63" s="38" t="s">
        <v>16</v>
      </c>
      <c r="F63" s="6">
        <v>34</v>
      </c>
      <c r="G63" s="5">
        <f t="shared" si="6"/>
        <v>3.84180790960452E-2</v>
      </c>
    </row>
    <row r="64" spans="1:34" ht="52.5" thickBot="1" x14ac:dyDescent="0.35">
      <c r="A64" s="69" t="s">
        <v>53</v>
      </c>
      <c r="B64" s="70"/>
      <c r="C64" s="71"/>
      <c r="E64" s="38" t="s">
        <v>27</v>
      </c>
      <c r="F64" s="6">
        <v>33</v>
      </c>
      <c r="G64" s="5">
        <f t="shared" si="6"/>
        <v>3.7288135593220341E-2</v>
      </c>
    </row>
    <row r="65" spans="1:7" x14ac:dyDescent="0.25">
      <c r="A65" s="12" t="s">
        <v>45</v>
      </c>
      <c r="B65" s="4" t="s">
        <v>7</v>
      </c>
      <c r="C65" s="11" t="s">
        <v>2</v>
      </c>
      <c r="E65" s="38" t="s">
        <v>99</v>
      </c>
      <c r="F65" s="6">
        <v>18</v>
      </c>
      <c r="G65" s="5">
        <f t="shared" si="6"/>
        <v>2.0338983050847456E-2</v>
      </c>
    </row>
    <row r="66" spans="1:7" x14ac:dyDescent="0.25">
      <c r="A66" s="38" t="s">
        <v>46</v>
      </c>
      <c r="B66" s="6">
        <v>282</v>
      </c>
      <c r="C66" s="5">
        <f t="shared" ref="C66:C72" si="7">B66/$B$73</f>
        <v>5.1124002900652644E-2</v>
      </c>
      <c r="E66" s="38" t="s">
        <v>65</v>
      </c>
      <c r="F66" s="6">
        <v>15</v>
      </c>
      <c r="G66" s="5">
        <f t="shared" si="6"/>
        <v>1.6949152542372881E-2</v>
      </c>
    </row>
    <row r="67" spans="1:7" x14ac:dyDescent="0.25">
      <c r="A67" s="38" t="s">
        <v>47</v>
      </c>
      <c r="B67" s="6">
        <v>443</v>
      </c>
      <c r="C67" s="5">
        <f t="shared" si="7"/>
        <v>8.031182015953589E-2</v>
      </c>
      <c r="E67" s="13" t="s">
        <v>23</v>
      </c>
      <c r="F67" s="14">
        <v>12</v>
      </c>
      <c r="G67" s="15">
        <f t="shared" si="6"/>
        <v>1.3559322033898305E-2</v>
      </c>
    </row>
    <row r="68" spans="1:7" ht="15.75" thickBot="1" x14ac:dyDescent="0.3">
      <c r="A68" s="38" t="s">
        <v>48</v>
      </c>
      <c r="B68" s="6">
        <v>1059</v>
      </c>
      <c r="C68" s="5">
        <f t="shared" si="7"/>
        <v>0.19198694706308919</v>
      </c>
      <c r="E68" s="39" t="s">
        <v>5</v>
      </c>
      <c r="F68" s="3">
        <f>SUM(F57:F67)</f>
        <v>885</v>
      </c>
      <c r="G68" s="2"/>
    </row>
    <row r="69" spans="1:7" x14ac:dyDescent="0.25">
      <c r="A69" s="38" t="s">
        <v>49</v>
      </c>
      <c r="B69" s="6">
        <v>1158</v>
      </c>
      <c r="C69" s="5">
        <f t="shared" si="7"/>
        <v>0.20993473531544599</v>
      </c>
    </row>
    <row r="70" spans="1:7" x14ac:dyDescent="0.25">
      <c r="A70" s="38" t="s">
        <v>50</v>
      </c>
      <c r="B70" s="6">
        <v>828</v>
      </c>
      <c r="C70" s="5">
        <f t="shared" si="7"/>
        <v>0.15010877447425672</v>
      </c>
    </row>
    <row r="71" spans="1:7" x14ac:dyDescent="0.25">
      <c r="A71" s="38" t="s">
        <v>51</v>
      </c>
      <c r="B71" s="6">
        <v>349</v>
      </c>
      <c r="C71" s="5">
        <f t="shared" si="7"/>
        <v>6.327048585931834E-2</v>
      </c>
    </row>
    <row r="72" spans="1:7" x14ac:dyDescent="0.25">
      <c r="A72" s="13" t="s">
        <v>52</v>
      </c>
      <c r="B72" s="14">
        <v>1397</v>
      </c>
      <c r="C72" s="15">
        <f t="shared" si="7"/>
        <v>0.25326323422770125</v>
      </c>
    </row>
    <row r="73" spans="1:7" ht="15.75" thickBot="1" x14ac:dyDescent="0.3">
      <c r="A73" s="39" t="s">
        <v>5</v>
      </c>
      <c r="B73" s="3">
        <f>SUM(B66:B72)</f>
        <v>5516</v>
      </c>
      <c r="C73" s="2"/>
    </row>
    <row r="75" spans="1:7" ht="15.75" thickBot="1" x14ac:dyDescent="0.3"/>
    <row r="76" spans="1:7" ht="18" thickBot="1" x14ac:dyDescent="0.35">
      <c r="A76" s="72" t="s">
        <v>11</v>
      </c>
      <c r="B76" s="73"/>
      <c r="C76" s="74"/>
    </row>
    <row r="77" spans="1:7" x14ac:dyDescent="0.25">
      <c r="A77" s="12" t="s">
        <v>12</v>
      </c>
      <c r="B77" s="4" t="s">
        <v>1</v>
      </c>
      <c r="C77" s="11" t="s">
        <v>2</v>
      </c>
    </row>
    <row r="78" spans="1:7" x14ac:dyDescent="0.25">
      <c r="A78" s="18" t="s">
        <v>13</v>
      </c>
      <c r="B78" s="6">
        <v>4109</v>
      </c>
      <c r="C78" s="5">
        <f t="shared" ref="C78:C88" si="8">B78/$B$89</f>
        <v>0.23733610581643852</v>
      </c>
    </row>
    <row r="79" spans="1:7" x14ac:dyDescent="0.25">
      <c r="A79" s="18" t="s">
        <v>15</v>
      </c>
      <c r="B79" s="6">
        <v>2049</v>
      </c>
      <c r="C79" s="5">
        <f t="shared" si="8"/>
        <v>0.11835037255241726</v>
      </c>
    </row>
    <row r="80" spans="1:7" x14ac:dyDescent="0.25">
      <c r="A80" s="18" t="s">
        <v>82</v>
      </c>
      <c r="B80" s="6">
        <v>1565</v>
      </c>
      <c r="C80" s="5">
        <f t="shared" si="8"/>
        <v>9.0394501241841396E-2</v>
      </c>
    </row>
    <row r="81" spans="1:22" x14ac:dyDescent="0.25">
      <c r="A81" s="18" t="s">
        <v>14</v>
      </c>
      <c r="B81" s="6">
        <v>1095</v>
      </c>
      <c r="C81" s="5">
        <f t="shared" si="8"/>
        <v>6.3247270836943342E-2</v>
      </c>
    </row>
    <row r="82" spans="1:22" ht="36.75" customHeight="1" x14ac:dyDescent="0.25">
      <c r="A82" s="18" t="s">
        <v>24</v>
      </c>
      <c r="B82" s="6">
        <v>973</v>
      </c>
      <c r="C82" s="5">
        <f t="shared" si="8"/>
        <v>5.6200542944608099E-2</v>
      </c>
    </row>
    <row r="83" spans="1:22" x14ac:dyDescent="0.25">
      <c r="A83" s="18" t="s">
        <v>26</v>
      </c>
      <c r="B83" s="6">
        <v>833</v>
      </c>
      <c r="C83" s="5">
        <f t="shared" si="8"/>
        <v>4.8114133887829952E-2</v>
      </c>
    </row>
    <row r="84" spans="1:22" x14ac:dyDescent="0.25">
      <c r="A84" s="18" t="s">
        <v>20</v>
      </c>
      <c r="B84" s="6">
        <v>736</v>
      </c>
      <c r="C84" s="5">
        <f t="shared" si="8"/>
        <v>4.2511407612776525E-2</v>
      </c>
    </row>
    <row r="85" spans="1:22" x14ac:dyDescent="0.25">
      <c r="A85" s="18" t="s">
        <v>27</v>
      </c>
      <c r="B85" s="6">
        <v>555</v>
      </c>
      <c r="C85" s="5">
        <f t="shared" si="8"/>
        <v>3.2056835903656211E-2</v>
      </c>
    </row>
    <row r="86" spans="1:22" x14ac:dyDescent="0.25">
      <c r="A86" s="18" t="s">
        <v>29</v>
      </c>
      <c r="B86" s="6">
        <v>546</v>
      </c>
      <c r="C86" s="5">
        <f t="shared" si="8"/>
        <v>3.1536995321434759E-2</v>
      </c>
    </row>
    <row r="87" spans="1:22" x14ac:dyDescent="0.25">
      <c r="A87" s="18" t="s">
        <v>16</v>
      </c>
      <c r="B87" s="6">
        <v>545</v>
      </c>
      <c r="C87" s="5">
        <f t="shared" si="8"/>
        <v>3.1479235256743489E-2</v>
      </c>
    </row>
    <row r="88" spans="1:22" x14ac:dyDescent="0.25">
      <c r="A88" s="19" t="s">
        <v>33</v>
      </c>
      <c r="B88" s="14">
        <v>4307</v>
      </c>
      <c r="C88" s="15">
        <f t="shared" si="8"/>
        <v>0.24877259862531045</v>
      </c>
    </row>
    <row r="89" spans="1:22" ht="15.75" thickBot="1" x14ac:dyDescent="0.3">
      <c r="A89" s="39" t="s">
        <v>5</v>
      </c>
      <c r="B89" s="3">
        <f>SUM(B78:B88)</f>
        <v>17313</v>
      </c>
      <c r="C89" s="2"/>
    </row>
    <row r="90" spans="1:22" ht="15.75" thickBot="1" x14ac:dyDescent="0.3">
      <c r="A90" s="36"/>
      <c r="B90" s="36"/>
      <c r="C90" s="36"/>
    </row>
    <row r="91" spans="1:22" ht="52.5" thickBot="1" x14ac:dyDescent="0.35">
      <c r="A91" s="69" t="s">
        <v>42</v>
      </c>
      <c r="B91" s="70"/>
      <c r="C91" s="71"/>
      <c r="F91" s="36"/>
      <c r="G91" s="36"/>
    </row>
    <row r="92" spans="1:22" s="36" customFormat="1" x14ac:dyDescent="0.25">
      <c r="A92" s="12" t="s">
        <v>12</v>
      </c>
      <c r="B92" s="4" t="s">
        <v>1</v>
      </c>
      <c r="C92" s="11" t="s">
        <v>2</v>
      </c>
      <c r="D92" s="20"/>
      <c r="E92" s="20"/>
    </row>
    <row r="93" spans="1:22" x14ac:dyDescent="0.25">
      <c r="A93" s="38" t="s">
        <v>13</v>
      </c>
      <c r="B93" s="6">
        <v>1824</v>
      </c>
      <c r="C93" s="5">
        <f t="shared" ref="C93:C103" si="9">B93/$B$104</f>
        <v>0.33067440174039159</v>
      </c>
      <c r="F93" s="36"/>
      <c r="G93" s="36"/>
      <c r="H93" s="36"/>
      <c r="I93" s="36"/>
      <c r="J93" s="36"/>
      <c r="K93" s="36"/>
      <c r="L93" s="36"/>
      <c r="M93" s="36"/>
      <c r="N93" s="36"/>
      <c r="O93" s="36"/>
      <c r="P93" s="36"/>
      <c r="Q93" s="36"/>
      <c r="R93" s="36"/>
      <c r="S93" s="36"/>
      <c r="T93" s="36"/>
      <c r="U93" s="36"/>
      <c r="V93" s="36"/>
    </row>
    <row r="94" spans="1:22" ht="17.100000000000001" customHeight="1" x14ac:dyDescent="0.25">
      <c r="A94" s="38" t="s">
        <v>24</v>
      </c>
      <c r="B94" s="6">
        <v>429</v>
      </c>
      <c r="C94" s="5">
        <f t="shared" si="9"/>
        <v>7.7773749093546049E-2</v>
      </c>
      <c r="D94" s="21"/>
      <c r="F94" s="36"/>
      <c r="G94" s="36"/>
      <c r="H94" s="36"/>
      <c r="I94" s="36"/>
      <c r="J94" s="36"/>
      <c r="K94" s="36"/>
      <c r="L94" s="36"/>
      <c r="M94" s="36"/>
      <c r="N94" s="36"/>
      <c r="O94" s="36"/>
      <c r="P94" s="36"/>
      <c r="Q94" s="36"/>
      <c r="R94" s="36"/>
      <c r="S94" s="36"/>
      <c r="T94" s="36"/>
      <c r="U94" s="36"/>
      <c r="V94" s="36"/>
    </row>
    <row r="95" spans="1:22" x14ac:dyDescent="0.25">
      <c r="A95" s="38" t="s">
        <v>15</v>
      </c>
      <c r="B95" s="6">
        <v>428</v>
      </c>
      <c r="C95" s="5">
        <f t="shared" si="9"/>
        <v>7.75924583031182E-2</v>
      </c>
      <c r="H95" s="36"/>
      <c r="I95" s="36"/>
      <c r="J95" s="36"/>
      <c r="K95" s="36"/>
      <c r="L95" s="36"/>
      <c r="M95" s="36"/>
      <c r="N95" s="36"/>
      <c r="O95" s="36"/>
      <c r="P95" s="36"/>
      <c r="Q95" s="36"/>
      <c r="R95" s="36"/>
      <c r="S95" s="36"/>
      <c r="T95" s="36"/>
      <c r="U95" s="36"/>
      <c r="V95" s="36"/>
    </row>
    <row r="96" spans="1:22" x14ac:dyDescent="0.25">
      <c r="A96" s="38" t="s">
        <v>82</v>
      </c>
      <c r="B96" s="6">
        <v>374</v>
      </c>
      <c r="C96" s="5">
        <f t="shared" si="9"/>
        <v>6.7802755620014504E-2</v>
      </c>
    </row>
    <row r="97" spans="1:7" x14ac:dyDescent="0.25">
      <c r="A97" s="38" t="s">
        <v>14</v>
      </c>
      <c r="B97" s="6">
        <v>288</v>
      </c>
      <c r="C97" s="5">
        <f t="shared" si="9"/>
        <v>5.2211747643219723E-2</v>
      </c>
    </row>
    <row r="98" spans="1:7" x14ac:dyDescent="0.25">
      <c r="A98" s="38" t="s">
        <v>26</v>
      </c>
      <c r="B98" s="6">
        <v>272</v>
      </c>
      <c r="C98" s="5">
        <f t="shared" si="9"/>
        <v>4.9311094996374184E-2</v>
      </c>
    </row>
    <row r="99" spans="1:7" x14ac:dyDescent="0.25">
      <c r="A99" s="38" t="s">
        <v>18</v>
      </c>
      <c r="B99" s="6">
        <v>257</v>
      </c>
      <c r="C99" s="5">
        <f t="shared" si="9"/>
        <v>4.6591733139956487E-2</v>
      </c>
    </row>
    <row r="100" spans="1:7" x14ac:dyDescent="0.25">
      <c r="A100" s="38" t="s">
        <v>27</v>
      </c>
      <c r="B100" s="6">
        <v>222</v>
      </c>
      <c r="C100" s="5">
        <f t="shared" si="9"/>
        <v>4.024655547498187E-2</v>
      </c>
    </row>
    <row r="101" spans="1:7" x14ac:dyDescent="0.25">
      <c r="A101" s="38" t="s">
        <v>23</v>
      </c>
      <c r="B101" s="6">
        <v>218</v>
      </c>
      <c r="C101" s="5">
        <f t="shared" si="9"/>
        <v>3.9521392313270488E-2</v>
      </c>
    </row>
    <row r="102" spans="1:7" x14ac:dyDescent="0.25">
      <c r="A102" s="22" t="s">
        <v>16</v>
      </c>
      <c r="B102" s="6">
        <v>210</v>
      </c>
      <c r="C102" s="5">
        <f t="shared" si="9"/>
        <v>3.8071065989847719E-2</v>
      </c>
    </row>
    <row r="103" spans="1:7" x14ac:dyDescent="0.25">
      <c r="A103" s="13" t="s">
        <v>33</v>
      </c>
      <c r="B103" s="14">
        <v>994</v>
      </c>
      <c r="C103" s="15">
        <f t="shared" si="9"/>
        <v>0.1802030456852792</v>
      </c>
    </row>
    <row r="104" spans="1:7" ht="34.5" customHeight="1" thickBot="1" x14ac:dyDescent="0.3">
      <c r="A104" s="23" t="s">
        <v>5</v>
      </c>
      <c r="B104" s="3">
        <f>SUM(B93:B103)</f>
        <v>5516</v>
      </c>
      <c r="C104" s="2"/>
    </row>
    <row r="111" spans="1:7" x14ac:dyDescent="0.25">
      <c r="D111" s="36"/>
      <c r="E111" s="36"/>
    </row>
    <row r="112" spans="1:7" x14ac:dyDescent="0.25">
      <c r="D112" s="36"/>
      <c r="E112" s="36"/>
      <c r="F112" s="36"/>
      <c r="G112" s="36"/>
    </row>
    <row r="113" spans="4:15" x14ac:dyDescent="0.25">
      <c r="D113" s="36"/>
      <c r="E113" s="36"/>
      <c r="H113" s="36"/>
      <c r="I113" s="36"/>
      <c r="J113" s="36"/>
      <c r="K113" s="36"/>
      <c r="L113" s="36"/>
      <c r="M113" s="36"/>
      <c r="N113" s="36"/>
      <c r="O113" s="36"/>
    </row>
    <row r="114" spans="4:15" x14ac:dyDescent="0.25">
      <c r="D114" s="36"/>
      <c r="E114" s="36"/>
    </row>
    <row r="115" spans="4:15" ht="36" customHeight="1" x14ac:dyDescent="0.25">
      <c r="D115" s="36"/>
      <c r="E115" s="36"/>
    </row>
    <row r="116" spans="4:15" x14ac:dyDescent="0.25">
      <c r="D116" s="36"/>
      <c r="E116" s="36"/>
    </row>
    <row r="117" spans="4:15" x14ac:dyDescent="0.25">
      <c r="D117" s="36"/>
      <c r="E117" s="36"/>
    </row>
    <row r="118" spans="4:15" x14ac:dyDescent="0.25">
      <c r="D118" s="36"/>
      <c r="E118" s="36"/>
    </row>
    <row r="119" spans="4:15" x14ac:dyDescent="0.25">
      <c r="D119" s="36"/>
      <c r="E119" s="36"/>
    </row>
    <row r="120" spans="4:15" x14ac:dyDescent="0.25">
      <c r="D120" s="36"/>
      <c r="E120" s="36"/>
    </row>
    <row r="121" spans="4:15" x14ac:dyDescent="0.25">
      <c r="D121" s="36"/>
      <c r="E121" s="36"/>
    </row>
    <row r="122" spans="4:15" x14ac:dyDescent="0.25">
      <c r="D122" s="36"/>
      <c r="E122" s="36"/>
    </row>
    <row r="123" spans="4:15" x14ac:dyDescent="0.25">
      <c r="D123" s="36"/>
      <c r="E123" s="36"/>
    </row>
    <row r="124" spans="4:15" x14ac:dyDescent="0.25">
      <c r="D124" s="36"/>
      <c r="E124" s="36"/>
    </row>
    <row r="125" spans="4:15" ht="35.25" customHeight="1" x14ac:dyDescent="0.25">
      <c r="D125" s="36"/>
      <c r="E125" s="36"/>
    </row>
    <row r="126" spans="4:15" x14ac:dyDescent="0.25">
      <c r="D126" s="36"/>
      <c r="E126" s="36"/>
    </row>
    <row r="127" spans="4:15" x14ac:dyDescent="0.25">
      <c r="D127" s="36"/>
      <c r="E127" s="36"/>
    </row>
    <row r="128" spans="4:15" x14ac:dyDescent="0.25">
      <c r="D128" s="36"/>
      <c r="E128" s="36"/>
    </row>
    <row r="129" spans="1:5" x14ac:dyDescent="0.25">
      <c r="D129" s="36"/>
      <c r="E129" s="36"/>
    </row>
    <row r="130" spans="1:5" x14ac:dyDescent="0.25">
      <c r="A130" s="43"/>
      <c r="B130" s="6"/>
      <c r="C130" s="43"/>
      <c r="D130" s="36"/>
      <c r="E130" s="36"/>
    </row>
    <row r="131" spans="1:5" ht="36" customHeight="1" x14ac:dyDescent="0.25">
      <c r="A131" s="45" t="s">
        <v>104</v>
      </c>
      <c r="B131" s="36"/>
      <c r="C131" s="36"/>
      <c r="D131" s="36"/>
      <c r="E131" s="36"/>
    </row>
    <row r="132" spans="1:5" x14ac:dyDescent="0.25">
      <c r="A132" s="48" t="s">
        <v>105</v>
      </c>
      <c r="B132" s="36"/>
      <c r="C132" s="36"/>
      <c r="D132" s="36"/>
      <c r="E132" s="36"/>
    </row>
    <row r="133" spans="1:5" x14ac:dyDescent="0.25">
      <c r="A133" s="48" t="s">
        <v>106</v>
      </c>
      <c r="B133" s="36"/>
      <c r="C133" s="36"/>
      <c r="D133" s="36"/>
      <c r="E133" s="36"/>
    </row>
    <row r="134" spans="1:5" x14ac:dyDescent="0.25">
      <c r="A134" s="36"/>
      <c r="B134" s="36"/>
      <c r="C134" s="36"/>
      <c r="D134" s="36"/>
      <c r="E134" s="36"/>
    </row>
    <row r="135" spans="1:5" x14ac:dyDescent="0.25">
      <c r="D135" s="36"/>
      <c r="E135" s="36"/>
    </row>
    <row r="136" spans="1:5" x14ac:dyDescent="0.25">
      <c r="D136" s="36"/>
      <c r="E136" s="36"/>
    </row>
    <row r="137" spans="1:5" x14ac:dyDescent="0.25">
      <c r="D137" s="36"/>
      <c r="E137" s="36"/>
    </row>
    <row r="138" spans="1:5" x14ac:dyDescent="0.25">
      <c r="D138" s="36"/>
      <c r="E138" s="36"/>
    </row>
    <row r="139" spans="1:5" x14ac:dyDescent="0.25">
      <c r="D139" s="36"/>
      <c r="E139" s="36"/>
    </row>
    <row r="140" spans="1:5" x14ac:dyDescent="0.25">
      <c r="D140" s="36"/>
      <c r="E140" s="36"/>
    </row>
    <row r="141" spans="1:5" x14ac:dyDescent="0.25">
      <c r="D141" s="36"/>
      <c r="E141" s="36"/>
    </row>
    <row r="142" spans="1:5" x14ac:dyDescent="0.25">
      <c r="D142" s="36"/>
      <c r="E142" s="36"/>
    </row>
    <row r="143" spans="1:5" x14ac:dyDescent="0.25">
      <c r="D143" s="36"/>
      <c r="E143" s="36"/>
    </row>
    <row r="144" spans="1:5" x14ac:dyDescent="0.25">
      <c r="D144" s="36"/>
      <c r="E144" s="36"/>
    </row>
    <row r="145" spans="4:5" x14ac:dyDescent="0.25">
      <c r="D145" s="36"/>
      <c r="E145" s="36"/>
    </row>
    <row r="146" spans="4:5" x14ac:dyDescent="0.25">
      <c r="D146" s="36"/>
      <c r="E146" s="36"/>
    </row>
    <row r="147" spans="4:5" ht="36" customHeight="1" x14ac:dyDescent="0.25">
      <c r="D147" s="36"/>
      <c r="E147" s="36"/>
    </row>
    <row r="148" spans="4:5" x14ac:dyDescent="0.25">
      <c r="D148" s="36"/>
      <c r="E148" s="36"/>
    </row>
    <row r="149" spans="4:5" x14ac:dyDescent="0.25">
      <c r="D149" s="36"/>
      <c r="E149" s="36"/>
    </row>
    <row r="150" spans="4:5" x14ac:dyDescent="0.25">
      <c r="D150" s="36"/>
      <c r="E150" s="36"/>
    </row>
    <row r="151" spans="4:5" x14ac:dyDescent="0.25">
      <c r="D151" s="36"/>
      <c r="E151" s="36"/>
    </row>
    <row r="152" spans="4:5" x14ac:dyDescent="0.25">
      <c r="D152" s="36"/>
      <c r="E152" s="36"/>
    </row>
    <row r="153" spans="4:5" x14ac:dyDescent="0.25">
      <c r="D153" s="36"/>
      <c r="E153" s="36"/>
    </row>
    <row r="154" spans="4:5" x14ac:dyDescent="0.25">
      <c r="D154" s="36"/>
      <c r="E154" s="36"/>
    </row>
    <row r="155" spans="4:5" x14ac:dyDescent="0.25">
      <c r="D155" s="36"/>
      <c r="E155" s="36"/>
    </row>
    <row r="156" spans="4:5" x14ac:dyDescent="0.25">
      <c r="D156" s="36"/>
      <c r="E156" s="36"/>
    </row>
    <row r="157" spans="4:5" x14ac:dyDescent="0.25">
      <c r="D157" s="36"/>
      <c r="E157" s="36"/>
    </row>
    <row r="158" spans="4:5" x14ac:dyDescent="0.25">
      <c r="D158" s="36"/>
      <c r="E158" s="36"/>
    </row>
    <row r="159" spans="4:5" x14ac:dyDescent="0.25">
      <c r="D159" s="36"/>
      <c r="E159" s="36"/>
    </row>
    <row r="160" spans="4:5" x14ac:dyDescent="0.25">
      <c r="D160" s="36"/>
      <c r="E160" s="36"/>
    </row>
    <row r="161" spans="4:8" x14ac:dyDescent="0.25">
      <c r="D161" s="36"/>
      <c r="E161" s="36"/>
      <c r="F161" s="36"/>
      <c r="G161" s="36"/>
    </row>
    <row r="162" spans="4:8" x14ac:dyDescent="0.25">
      <c r="D162" s="36"/>
      <c r="E162" s="36"/>
      <c r="H162" s="36"/>
    </row>
    <row r="163" spans="4:8" x14ac:dyDescent="0.25">
      <c r="D163" s="36"/>
      <c r="E163" s="36"/>
    </row>
    <row r="164" spans="4:8" x14ac:dyDescent="0.25">
      <c r="D164" s="36"/>
      <c r="E164" s="36"/>
    </row>
    <row r="165" spans="4:8" x14ac:dyDescent="0.25">
      <c r="D165" s="36"/>
      <c r="E165" s="36"/>
    </row>
    <row r="166" spans="4:8" x14ac:dyDescent="0.25">
      <c r="D166" s="36"/>
      <c r="E166" s="36"/>
    </row>
    <row r="167" spans="4:8" x14ac:dyDescent="0.25">
      <c r="D167" s="36"/>
      <c r="E167" s="36"/>
    </row>
    <row r="168" spans="4:8" x14ac:dyDescent="0.25">
      <c r="D168" s="36"/>
      <c r="E168" s="36"/>
    </row>
    <row r="169" spans="4:8" x14ac:dyDescent="0.25">
      <c r="D169" s="36"/>
      <c r="E169" s="36"/>
    </row>
    <row r="170" spans="4:8" x14ac:dyDescent="0.25">
      <c r="D170" s="36"/>
      <c r="E170" s="36"/>
    </row>
    <row r="171" spans="4:8" x14ac:dyDescent="0.25">
      <c r="D171" s="36"/>
      <c r="E171" s="36"/>
    </row>
    <row r="172" spans="4:8" x14ac:dyDescent="0.25">
      <c r="D172" s="36"/>
      <c r="E172" s="36"/>
    </row>
    <row r="173" spans="4:8" x14ac:dyDescent="0.25">
      <c r="D173" s="36"/>
      <c r="E173" s="36"/>
    </row>
    <row r="174" spans="4:8" x14ac:dyDescent="0.25">
      <c r="D174" s="36"/>
      <c r="E174" s="36"/>
    </row>
    <row r="175" spans="4:8" x14ac:dyDescent="0.25">
      <c r="D175" s="36"/>
      <c r="E175" s="36"/>
    </row>
    <row r="176" spans="4:8" x14ac:dyDescent="0.25">
      <c r="D176" s="36"/>
      <c r="E176" s="36"/>
    </row>
    <row r="177" spans="4:5" x14ac:dyDescent="0.25">
      <c r="D177" s="36"/>
      <c r="E177" s="36"/>
    </row>
    <row r="178" spans="4:5" x14ac:dyDescent="0.25">
      <c r="D178" s="36"/>
      <c r="E178" s="36"/>
    </row>
    <row r="179" spans="4:5" x14ac:dyDescent="0.25">
      <c r="D179" s="36"/>
      <c r="E179" s="36"/>
    </row>
    <row r="180" spans="4:5" x14ac:dyDescent="0.25">
      <c r="D180" s="36"/>
      <c r="E180" s="36"/>
    </row>
    <row r="181" spans="4:5" x14ac:dyDescent="0.25">
      <c r="D181" s="36"/>
      <c r="E181" s="36"/>
    </row>
    <row r="182" spans="4:5" x14ac:dyDescent="0.25">
      <c r="D182" s="36"/>
      <c r="E182" s="36"/>
    </row>
    <row r="183" spans="4:5" x14ac:dyDescent="0.25">
      <c r="D183" s="36"/>
      <c r="E183" s="36"/>
    </row>
    <row r="184" spans="4:5" x14ac:dyDescent="0.25">
      <c r="D184" s="36"/>
      <c r="E184" s="36"/>
    </row>
    <row r="185" spans="4:5" x14ac:dyDescent="0.25">
      <c r="D185" s="36"/>
      <c r="E185" s="36"/>
    </row>
    <row r="186" spans="4:5" x14ac:dyDescent="0.25">
      <c r="D186" s="36"/>
      <c r="E186" s="36"/>
    </row>
    <row r="187" spans="4:5" x14ac:dyDescent="0.25">
      <c r="D187" s="36"/>
      <c r="E187" s="36"/>
    </row>
    <row r="188" spans="4:5" x14ac:dyDescent="0.25">
      <c r="D188" s="36"/>
      <c r="E188" s="36"/>
    </row>
    <row r="189" spans="4:5" x14ac:dyDescent="0.25">
      <c r="D189" s="36"/>
      <c r="E189" s="36"/>
    </row>
    <row r="190" spans="4:5" x14ac:dyDescent="0.25">
      <c r="D190" s="36"/>
      <c r="E190" s="36"/>
    </row>
    <row r="191" spans="4:5" x14ac:dyDescent="0.25">
      <c r="D191" s="36"/>
      <c r="E191" s="36"/>
    </row>
    <row r="192" spans="4:5" x14ac:dyDescent="0.25">
      <c r="D192" s="36"/>
      <c r="E192" s="36"/>
    </row>
    <row r="193" spans="1:5" x14ac:dyDescent="0.25">
      <c r="D193" s="36"/>
      <c r="E193" s="36"/>
    </row>
    <row r="194" spans="1:5" x14ac:dyDescent="0.25">
      <c r="D194" s="36"/>
      <c r="E194" s="36"/>
    </row>
    <row r="195" spans="1:5" x14ac:dyDescent="0.25">
      <c r="D195" s="36"/>
      <c r="E195" s="36"/>
    </row>
    <row r="196" spans="1:5" x14ac:dyDescent="0.25">
      <c r="D196" s="36"/>
      <c r="E196" s="36"/>
    </row>
    <row r="197" spans="1:5" x14ac:dyDescent="0.25">
      <c r="D197" s="36"/>
      <c r="E197" s="36"/>
    </row>
    <row r="198" spans="1:5" x14ac:dyDescent="0.25">
      <c r="D198" s="36"/>
      <c r="E198" s="36"/>
    </row>
    <row r="199" spans="1:5" x14ac:dyDescent="0.25">
      <c r="A199" s="36"/>
      <c r="B199" s="36"/>
      <c r="C199" s="36"/>
      <c r="D199" s="36"/>
      <c r="E199" s="36"/>
    </row>
    <row r="200" spans="1:5" x14ac:dyDescent="0.25">
      <c r="A200" s="36" t="s">
        <v>109</v>
      </c>
      <c r="B200" s="36"/>
      <c r="C200" s="36"/>
      <c r="D200" s="36"/>
      <c r="E200" s="36"/>
    </row>
  </sheetData>
  <mergeCells count="9">
    <mergeCell ref="A47:C47"/>
    <mergeCell ref="A53:C53"/>
    <mergeCell ref="A1:F1"/>
    <mergeCell ref="A5:C5"/>
    <mergeCell ref="I5:J5"/>
    <mergeCell ref="A12:C12"/>
    <mergeCell ref="A24:C24"/>
    <mergeCell ref="A35:C35"/>
    <mergeCell ref="A41:C4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2"/>
  <sheetViews>
    <sheetView topLeftCell="A44" workbookViewId="0">
      <selection activeCell="E57" sqref="E57:F66"/>
    </sheetView>
  </sheetViews>
  <sheetFormatPr defaultColWidth="8.85546875" defaultRowHeight="15" x14ac:dyDescent="0.25"/>
  <cols>
    <col min="1" max="1" width="26.7109375" style="25" customWidth="1"/>
    <col min="2" max="2" width="10.7109375" style="25" bestFit="1" customWidth="1"/>
    <col min="3" max="3" width="7.85546875" style="25" customWidth="1"/>
    <col min="4" max="4" width="8.85546875" style="25"/>
    <col min="5" max="5" width="33.85546875" style="25" bestFit="1" customWidth="1"/>
    <col min="6" max="6" width="18.42578125" style="25" bestFit="1" customWidth="1"/>
    <col min="7" max="7" width="15" style="25" customWidth="1"/>
    <col min="8" max="8" width="15" style="36" customWidth="1"/>
    <col min="9" max="9" width="28" style="25" bestFit="1" customWidth="1"/>
    <col min="10" max="16384" width="8.85546875" style="25"/>
  </cols>
  <sheetData>
    <row r="1" spans="1:10" ht="21" x14ac:dyDescent="0.35">
      <c r="A1" s="179" t="s">
        <v>83</v>
      </c>
      <c r="B1" s="179"/>
      <c r="C1" s="179"/>
      <c r="D1" s="179"/>
      <c r="E1" s="179"/>
      <c r="F1" s="179"/>
    </row>
    <row r="2" spans="1:10" s="36" customFormat="1" x14ac:dyDescent="0.25">
      <c r="A2" s="44" t="s">
        <v>102</v>
      </c>
    </row>
    <row r="3" spans="1:10" s="36" customFormat="1" x14ac:dyDescent="0.25">
      <c r="A3" s="36" t="s">
        <v>103</v>
      </c>
    </row>
    <row r="4" spans="1:10" ht="15.75" thickBot="1" x14ac:dyDescent="0.3"/>
    <row r="5" spans="1:10" ht="18" thickBot="1" x14ac:dyDescent="0.35">
      <c r="A5" s="160" t="s">
        <v>34</v>
      </c>
      <c r="B5" s="161"/>
      <c r="C5" s="162"/>
      <c r="E5" s="72" t="s">
        <v>96</v>
      </c>
      <c r="F5" s="73"/>
      <c r="G5" s="74"/>
      <c r="I5" s="160" t="s">
        <v>62</v>
      </c>
      <c r="J5" s="162"/>
    </row>
    <row r="6" spans="1:10" x14ac:dyDescent="0.25">
      <c r="A6" s="12" t="s">
        <v>0</v>
      </c>
      <c r="B6" s="4" t="s">
        <v>1</v>
      </c>
      <c r="C6" s="11" t="s">
        <v>2</v>
      </c>
      <c r="E6" s="12" t="s">
        <v>54</v>
      </c>
      <c r="F6" s="4" t="s">
        <v>1</v>
      </c>
      <c r="G6" s="11" t="s">
        <v>2</v>
      </c>
      <c r="I6" s="17" t="s">
        <v>84</v>
      </c>
      <c r="J6" s="29"/>
    </row>
    <row r="7" spans="1:10" x14ac:dyDescent="0.25">
      <c r="A7" s="27" t="s">
        <v>3</v>
      </c>
      <c r="B7" s="6">
        <v>94872</v>
      </c>
      <c r="C7" s="5">
        <f>B7/$B$9</f>
        <v>0.94077048936486685</v>
      </c>
      <c r="E7" s="38" t="s">
        <v>55</v>
      </c>
      <c r="F7" s="6">
        <v>41448</v>
      </c>
      <c r="G7" s="5">
        <f>F7/$F$9</f>
        <v>0.96775549277358797</v>
      </c>
      <c r="I7" s="27" t="s">
        <v>85</v>
      </c>
      <c r="J7" s="29"/>
    </row>
    <row r="8" spans="1:10" x14ac:dyDescent="0.25">
      <c r="A8" s="13" t="s">
        <v>4</v>
      </c>
      <c r="B8" s="14">
        <v>5973</v>
      </c>
      <c r="C8" s="15">
        <f>B8/$B$9</f>
        <v>5.9229510635133126E-2</v>
      </c>
      <c r="E8" s="13" t="s">
        <v>58</v>
      </c>
      <c r="F8" s="14">
        <v>1381</v>
      </c>
      <c r="G8" s="15">
        <f>F8/$F$9</f>
        <v>3.2244507226412013E-2</v>
      </c>
      <c r="I8" s="27" t="s">
        <v>86</v>
      </c>
      <c r="J8" s="29"/>
    </row>
    <row r="9" spans="1:10" ht="15.75" thickBot="1" x14ac:dyDescent="0.3">
      <c r="A9" s="28" t="s">
        <v>5</v>
      </c>
      <c r="B9" s="3">
        <f>SUM(B7:B8)</f>
        <v>100845</v>
      </c>
      <c r="C9" s="2"/>
      <c r="E9" s="39" t="s">
        <v>5</v>
      </c>
      <c r="F9" s="3">
        <f>SUM(F7:F8)</f>
        <v>42829</v>
      </c>
      <c r="G9" s="2"/>
      <c r="I9" s="27" t="s">
        <v>87</v>
      </c>
      <c r="J9" s="29"/>
    </row>
    <row r="10" spans="1:10" x14ac:dyDescent="0.25">
      <c r="A10" s="36" t="s">
        <v>123</v>
      </c>
      <c r="B10" s="62"/>
      <c r="C10" s="62"/>
      <c r="D10" s="36"/>
      <c r="E10" s="36" t="s">
        <v>115</v>
      </c>
      <c r="F10" s="36"/>
      <c r="G10" s="36"/>
      <c r="I10" s="27" t="s">
        <v>88</v>
      </c>
      <c r="J10" s="29"/>
    </row>
    <row r="11" spans="1:10" ht="15.75" thickBot="1" x14ac:dyDescent="0.3">
      <c r="E11" s="36"/>
      <c r="F11" s="36"/>
      <c r="G11" s="36"/>
      <c r="I11" s="27" t="s">
        <v>89</v>
      </c>
      <c r="J11" s="29"/>
    </row>
    <row r="12" spans="1:10" ht="35.25" thickBot="1" x14ac:dyDescent="0.35">
      <c r="A12" s="160" t="s">
        <v>35</v>
      </c>
      <c r="B12" s="161"/>
      <c r="C12" s="162"/>
      <c r="E12" s="69" t="s">
        <v>56</v>
      </c>
      <c r="F12" s="70"/>
      <c r="G12" s="71"/>
      <c r="H12" s="66"/>
      <c r="I12" s="27" t="s">
        <v>90</v>
      </c>
      <c r="J12" s="29"/>
    </row>
    <row r="13" spans="1:10" x14ac:dyDescent="0.25">
      <c r="A13" s="12" t="s">
        <v>6</v>
      </c>
      <c r="B13" s="4" t="s">
        <v>7</v>
      </c>
      <c r="C13" s="11" t="s">
        <v>2</v>
      </c>
      <c r="E13" s="12" t="s">
        <v>6</v>
      </c>
      <c r="F13" s="4" t="s">
        <v>7</v>
      </c>
      <c r="G13" s="11" t="s">
        <v>2</v>
      </c>
      <c r="H13" s="67"/>
      <c r="I13" s="27"/>
      <c r="J13" s="29"/>
    </row>
    <row r="14" spans="1:10" x14ac:dyDescent="0.25">
      <c r="A14" s="27" t="s">
        <v>36</v>
      </c>
      <c r="B14" s="6">
        <v>4796</v>
      </c>
      <c r="C14" s="5">
        <f>B14/$B$21</f>
        <v>4.7558133769646488E-2</v>
      </c>
      <c r="E14" s="38" t="s">
        <v>36</v>
      </c>
      <c r="F14" s="6">
        <v>916</v>
      </c>
      <c r="G14" s="5">
        <f t="shared" ref="G14:G19" si="0">F14/$F$20</f>
        <v>3.2438557971527726E-2</v>
      </c>
      <c r="H14" s="65"/>
      <c r="I14" s="27"/>
      <c r="J14" s="29"/>
    </row>
    <row r="15" spans="1:10" x14ac:dyDescent="0.25">
      <c r="A15" s="27" t="s">
        <v>37</v>
      </c>
      <c r="B15" s="6">
        <v>8207</v>
      </c>
      <c r="C15" s="5">
        <f t="shared" ref="C15:C20" si="1">B15/$B$21</f>
        <v>8.138231940106104E-2</v>
      </c>
      <c r="E15" s="38" t="s">
        <v>37</v>
      </c>
      <c r="F15" s="6">
        <v>1897</v>
      </c>
      <c r="G15" s="5">
        <f t="shared" si="0"/>
        <v>6.7178978681209714E-2</v>
      </c>
      <c r="H15" s="65"/>
      <c r="I15" s="27"/>
      <c r="J15" s="29"/>
    </row>
    <row r="16" spans="1:10" x14ac:dyDescent="0.25">
      <c r="A16" s="27" t="s">
        <v>38</v>
      </c>
      <c r="B16" s="6">
        <v>11908</v>
      </c>
      <c r="C16" s="5">
        <f t="shared" si="1"/>
        <v>0.11808220536466855</v>
      </c>
      <c r="E16" s="38" t="s">
        <v>38</v>
      </c>
      <c r="F16" s="6">
        <v>3323</v>
      </c>
      <c r="G16" s="5">
        <f t="shared" si="0"/>
        <v>0.11767830582902472</v>
      </c>
      <c r="H16" s="64"/>
      <c r="I16" s="27"/>
      <c r="J16" s="29"/>
    </row>
    <row r="17" spans="1:10" x14ac:dyDescent="0.25">
      <c r="A17" s="27" t="s">
        <v>39</v>
      </c>
      <c r="B17" s="6">
        <v>12808</v>
      </c>
      <c r="C17" s="5">
        <f t="shared" si="1"/>
        <v>0.1270067926025088</v>
      </c>
      <c r="E17" s="38" t="s">
        <v>39</v>
      </c>
      <c r="F17" s="6">
        <v>3149</v>
      </c>
      <c r="G17" s="5">
        <f t="shared" si="0"/>
        <v>0.11151639634535024</v>
      </c>
      <c r="I17" s="27"/>
      <c r="J17" s="29"/>
    </row>
    <row r="18" spans="1:10" x14ac:dyDescent="0.25">
      <c r="A18" s="27" t="s">
        <v>40</v>
      </c>
      <c r="B18" s="6">
        <v>12519</v>
      </c>
      <c r="C18" s="5">
        <f t="shared" si="1"/>
        <v>0.12414100847835788</v>
      </c>
      <c r="E18" s="38" t="s">
        <v>40</v>
      </c>
      <c r="F18" s="6">
        <v>3204</v>
      </c>
      <c r="G18" s="5">
        <f t="shared" si="0"/>
        <v>0.11346412635455769</v>
      </c>
      <c r="I18" s="27"/>
      <c r="J18" s="29"/>
    </row>
    <row r="19" spans="1:10" ht="17.25" x14ac:dyDescent="0.3">
      <c r="A19" s="27" t="s">
        <v>8</v>
      </c>
      <c r="B19" s="6">
        <v>49655</v>
      </c>
      <c r="C19" s="5">
        <f t="shared" si="1"/>
        <v>0.4923893103277307</v>
      </c>
      <c r="E19" s="13" t="s">
        <v>8</v>
      </c>
      <c r="F19" s="14">
        <v>15749</v>
      </c>
      <c r="G19" s="15">
        <f t="shared" si="0"/>
        <v>0.55772363481832987</v>
      </c>
      <c r="H19" s="61"/>
      <c r="I19" s="27"/>
      <c r="J19" s="29"/>
    </row>
    <row r="20" spans="1:10" ht="15.75" thickBot="1" x14ac:dyDescent="0.3">
      <c r="A20" s="13" t="s">
        <v>9</v>
      </c>
      <c r="B20" s="14">
        <v>952</v>
      </c>
      <c r="C20" s="15">
        <f t="shared" si="1"/>
        <v>9.4402300560265748E-3</v>
      </c>
      <c r="E20" s="39" t="s">
        <v>5</v>
      </c>
      <c r="F20" s="3">
        <f>SUM(F14:F19)</f>
        <v>28238</v>
      </c>
      <c r="G20" s="2"/>
      <c r="H20" s="67"/>
      <c r="I20" s="27"/>
      <c r="J20" s="29"/>
    </row>
    <row r="21" spans="1:10" ht="15.75" thickBot="1" x14ac:dyDescent="0.3">
      <c r="A21" s="28" t="s">
        <v>5</v>
      </c>
      <c r="B21" s="3">
        <f>SUM(B14:B20)</f>
        <v>100845</v>
      </c>
      <c r="C21" s="2"/>
      <c r="E21" s="49" t="s">
        <v>107</v>
      </c>
      <c r="F21" s="36"/>
      <c r="G21" s="36"/>
      <c r="H21" s="65"/>
      <c r="I21" s="27"/>
      <c r="J21" s="29"/>
    </row>
    <row r="22" spans="1:10" ht="15.75" thickBot="1" x14ac:dyDescent="0.3">
      <c r="A22" s="36" t="s">
        <v>123</v>
      </c>
      <c r="B22" s="36"/>
      <c r="C22" s="36"/>
      <c r="E22" s="48"/>
      <c r="F22" s="36"/>
      <c r="G22" s="36"/>
      <c r="H22" s="65"/>
      <c r="I22" s="27"/>
      <c r="J22" s="29"/>
    </row>
    <row r="23" spans="1:10" ht="52.5" thickBot="1" x14ac:dyDescent="0.35">
      <c r="E23" s="69" t="s">
        <v>57</v>
      </c>
      <c r="F23" s="70"/>
      <c r="G23" s="71"/>
      <c r="H23" s="43"/>
      <c r="I23" s="27"/>
      <c r="J23" s="29"/>
    </row>
    <row r="24" spans="1:10" ht="18" thickBot="1" x14ac:dyDescent="0.35">
      <c r="A24" s="160" t="s">
        <v>10</v>
      </c>
      <c r="B24" s="161"/>
      <c r="C24" s="162"/>
      <c r="E24" s="12" t="s">
        <v>6</v>
      </c>
      <c r="F24" s="4" t="s">
        <v>7</v>
      </c>
      <c r="G24" s="11" t="s">
        <v>2</v>
      </c>
      <c r="I24" s="27"/>
      <c r="J24" s="29"/>
    </row>
    <row r="25" spans="1:10" x14ac:dyDescent="0.25">
      <c r="A25" s="12" t="s">
        <v>6</v>
      </c>
      <c r="B25" s="4" t="s">
        <v>7</v>
      </c>
      <c r="C25" s="11" t="s">
        <v>2</v>
      </c>
      <c r="E25" s="38" t="s">
        <v>36</v>
      </c>
      <c r="F25" s="6">
        <v>60</v>
      </c>
      <c r="G25" s="5">
        <f t="shared" ref="G25:G30" si="2">F25/$F$31</f>
        <v>6.0728744939271252E-2</v>
      </c>
      <c r="I25" s="27"/>
      <c r="J25" s="29"/>
    </row>
    <row r="26" spans="1:10" x14ac:dyDescent="0.25">
      <c r="A26" s="27" t="s">
        <v>36</v>
      </c>
      <c r="B26" s="6">
        <v>497</v>
      </c>
      <c r="C26" s="5">
        <f>B26/$B$33</f>
        <v>8.3207768290641221E-2</v>
      </c>
      <c r="E26" s="38" t="s">
        <v>37</v>
      </c>
      <c r="F26" s="6">
        <v>170</v>
      </c>
      <c r="G26" s="5">
        <f t="shared" si="2"/>
        <v>0.17206477732793521</v>
      </c>
      <c r="I26" s="27"/>
      <c r="J26" s="29"/>
    </row>
    <row r="27" spans="1:10" x14ac:dyDescent="0.25">
      <c r="A27" s="27" t="s">
        <v>37</v>
      </c>
      <c r="B27" s="6">
        <v>970</v>
      </c>
      <c r="C27" s="5">
        <f t="shared" ref="C27:C32" si="3">B27/$B$33</f>
        <v>0.16239745521513477</v>
      </c>
      <c r="E27" s="38" t="s">
        <v>38</v>
      </c>
      <c r="F27" s="6">
        <v>357</v>
      </c>
      <c r="G27" s="5">
        <f t="shared" si="2"/>
        <v>0.36133603238866396</v>
      </c>
      <c r="I27" s="27"/>
      <c r="J27" s="29"/>
    </row>
    <row r="28" spans="1:10" x14ac:dyDescent="0.25">
      <c r="A28" s="27" t="s">
        <v>38</v>
      </c>
      <c r="B28" s="6">
        <v>1418</v>
      </c>
      <c r="C28" s="5">
        <f t="shared" si="3"/>
        <v>0.23740164071655784</v>
      </c>
      <c r="E28" s="38" t="s">
        <v>39</v>
      </c>
      <c r="F28" s="6">
        <v>115</v>
      </c>
      <c r="G28" s="5">
        <f t="shared" si="2"/>
        <v>0.11639676113360324</v>
      </c>
      <c r="I28" s="27"/>
      <c r="J28" s="29"/>
    </row>
    <row r="29" spans="1:10" x14ac:dyDescent="0.25">
      <c r="A29" s="27" t="s">
        <v>39</v>
      </c>
      <c r="B29" s="6">
        <v>1216</v>
      </c>
      <c r="C29" s="5">
        <f t="shared" si="3"/>
        <v>0.20358278921814835</v>
      </c>
      <c r="E29" s="38" t="s">
        <v>40</v>
      </c>
      <c r="F29" s="6">
        <v>20</v>
      </c>
      <c r="G29" s="5">
        <f t="shared" si="2"/>
        <v>2.0242914979757085E-2</v>
      </c>
      <c r="I29" s="27"/>
      <c r="J29" s="29"/>
    </row>
    <row r="30" spans="1:10" x14ac:dyDescent="0.25">
      <c r="A30" s="27" t="s">
        <v>40</v>
      </c>
      <c r="B30" s="6">
        <v>367</v>
      </c>
      <c r="C30" s="5">
        <f t="shared" si="3"/>
        <v>6.1443160890674704E-2</v>
      </c>
      <c r="E30" s="13" t="s">
        <v>8</v>
      </c>
      <c r="F30" s="14">
        <v>266</v>
      </c>
      <c r="G30" s="15">
        <f t="shared" si="2"/>
        <v>0.26923076923076922</v>
      </c>
      <c r="I30" s="27"/>
      <c r="J30" s="29"/>
    </row>
    <row r="31" spans="1:10" ht="15.75" thickBot="1" x14ac:dyDescent="0.3">
      <c r="A31" s="27" t="s">
        <v>8</v>
      </c>
      <c r="B31" s="6">
        <v>1464</v>
      </c>
      <c r="C31" s="5">
        <f t="shared" si="3"/>
        <v>0.24510296333500753</v>
      </c>
      <c r="E31" s="39" t="s">
        <v>5</v>
      </c>
      <c r="F31" s="3">
        <f>SUM(F25:F30)</f>
        <v>988</v>
      </c>
      <c r="G31" s="2"/>
      <c r="I31" s="28"/>
      <c r="J31" s="2"/>
    </row>
    <row r="32" spans="1:10" ht="15.75" thickBot="1" x14ac:dyDescent="0.3">
      <c r="A32" s="13" t="s">
        <v>9</v>
      </c>
      <c r="B32" s="14">
        <v>41</v>
      </c>
      <c r="C32" s="15">
        <f t="shared" si="3"/>
        <v>6.8642223338355934E-3</v>
      </c>
      <c r="E32" s="36"/>
      <c r="F32" s="36"/>
      <c r="G32" s="36"/>
    </row>
    <row r="33" spans="1:34" ht="52.5" thickBot="1" x14ac:dyDescent="0.35">
      <c r="A33" s="28" t="s">
        <v>5</v>
      </c>
      <c r="B33" s="3">
        <f>SUM(B26:B32)</f>
        <v>5973</v>
      </c>
      <c r="C33" s="2"/>
      <c r="E33" s="69" t="s">
        <v>59</v>
      </c>
      <c r="F33" s="70"/>
      <c r="G33" s="71"/>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row>
    <row r="34" spans="1:34" ht="15.75" thickBot="1" x14ac:dyDescent="0.3">
      <c r="E34" s="12" t="s">
        <v>6</v>
      </c>
      <c r="F34" s="4" t="s">
        <v>7</v>
      </c>
      <c r="G34" s="11" t="s">
        <v>2</v>
      </c>
    </row>
    <row r="35" spans="1:34" ht="33" customHeight="1" thickBot="1" x14ac:dyDescent="0.35">
      <c r="A35" s="187" t="s">
        <v>119</v>
      </c>
      <c r="B35" s="188"/>
      <c r="C35" s="189"/>
      <c r="E35" s="38" t="s">
        <v>36</v>
      </c>
      <c r="F35" s="6">
        <f>F25</f>
        <v>60</v>
      </c>
      <c r="G35" s="5">
        <f>F35/$F$37</f>
        <v>0.2608695652173913</v>
      </c>
    </row>
    <row r="36" spans="1:34" x14ac:dyDescent="0.25">
      <c r="A36" s="12" t="s">
        <v>0</v>
      </c>
      <c r="B36" s="4" t="s">
        <v>1</v>
      </c>
      <c r="C36" s="11" t="s">
        <v>2</v>
      </c>
      <c r="E36" s="13" t="s">
        <v>37</v>
      </c>
      <c r="F36" s="14">
        <f>F26</f>
        <v>170</v>
      </c>
      <c r="G36" s="15">
        <f>F36/$F$37</f>
        <v>0.73913043478260865</v>
      </c>
    </row>
    <row r="37" spans="1:34" ht="15.75" thickBot="1" x14ac:dyDescent="0.3">
      <c r="A37" s="38" t="s">
        <v>3</v>
      </c>
      <c r="B37" s="6">
        <v>4299</v>
      </c>
      <c r="C37" s="5">
        <v>0.89600000000000002</v>
      </c>
      <c r="E37" s="39" t="s">
        <v>5</v>
      </c>
      <c r="F37" s="3">
        <f>SUM(F35:F36)</f>
        <v>230</v>
      </c>
      <c r="G37" s="2"/>
    </row>
    <row r="38" spans="1:34" ht="15.75" thickBot="1" x14ac:dyDescent="0.3">
      <c r="A38" s="13" t="s">
        <v>4</v>
      </c>
      <c r="B38" s="14">
        <v>497</v>
      </c>
      <c r="C38" s="15">
        <v>0.104</v>
      </c>
      <c r="E38" s="36"/>
      <c r="F38" s="36"/>
      <c r="G38" s="36"/>
    </row>
    <row r="39" spans="1:34" ht="52.5" thickBot="1" x14ac:dyDescent="0.35">
      <c r="A39" s="39" t="s">
        <v>5</v>
      </c>
      <c r="B39" s="3">
        <v>4796</v>
      </c>
      <c r="C39" s="42"/>
      <c r="E39" s="69" t="s">
        <v>60</v>
      </c>
      <c r="F39" s="70"/>
      <c r="G39" s="71"/>
    </row>
    <row r="40" spans="1:34" ht="15.75" thickBot="1" x14ac:dyDescent="0.3">
      <c r="A40" s="36"/>
      <c r="B40" s="36"/>
      <c r="C40" s="36"/>
      <c r="E40" s="12" t="s">
        <v>12</v>
      </c>
      <c r="F40" s="4" t="s">
        <v>1</v>
      </c>
      <c r="G40" s="11" t="s">
        <v>2</v>
      </c>
    </row>
    <row r="41" spans="1:34" ht="18" thickBot="1" x14ac:dyDescent="0.35">
      <c r="A41" s="72" t="s">
        <v>117</v>
      </c>
      <c r="B41" s="73"/>
      <c r="C41" s="74"/>
      <c r="E41" s="38" t="s">
        <v>14</v>
      </c>
      <c r="F41" s="6">
        <v>213</v>
      </c>
      <c r="G41" s="5">
        <f t="shared" ref="G41:G51" si="4">F41/$F$52</f>
        <v>0.21558704453441296</v>
      </c>
    </row>
    <row r="42" spans="1:34" x14ac:dyDescent="0.25">
      <c r="A42" s="12" t="s">
        <v>0</v>
      </c>
      <c r="B42" s="4" t="s">
        <v>1</v>
      </c>
      <c r="C42" s="11" t="s">
        <v>2</v>
      </c>
      <c r="E42" s="38" t="s">
        <v>13</v>
      </c>
      <c r="F42" s="6">
        <v>195</v>
      </c>
      <c r="G42" s="5">
        <f t="shared" si="4"/>
        <v>0.19736842105263158</v>
      </c>
    </row>
    <row r="43" spans="1:34" x14ac:dyDescent="0.25">
      <c r="A43" s="38" t="s">
        <v>3</v>
      </c>
      <c r="B43" s="6">
        <v>7237</v>
      </c>
      <c r="C43" s="5">
        <v>0.88200000000000001</v>
      </c>
      <c r="E43" s="38" t="s">
        <v>18</v>
      </c>
      <c r="F43" s="6">
        <v>88</v>
      </c>
      <c r="G43" s="5">
        <f t="shared" si="4"/>
        <v>8.9068825910931168E-2</v>
      </c>
    </row>
    <row r="44" spans="1:34" x14ac:dyDescent="0.25">
      <c r="A44" s="13" t="s">
        <v>4</v>
      </c>
      <c r="B44" s="14">
        <v>970</v>
      </c>
      <c r="C44" s="15">
        <v>0.11799999999999999</v>
      </c>
      <c r="E44" s="38" t="s">
        <v>27</v>
      </c>
      <c r="F44" s="6">
        <v>80</v>
      </c>
      <c r="G44" s="5">
        <f t="shared" si="4"/>
        <v>8.0971659919028341E-2</v>
      </c>
    </row>
    <row r="45" spans="1:34" ht="15.75" thickBot="1" x14ac:dyDescent="0.3">
      <c r="A45" s="39" t="s">
        <v>5</v>
      </c>
      <c r="B45" s="3">
        <v>8207</v>
      </c>
      <c r="C45" s="2"/>
      <c r="E45" s="38" t="s">
        <v>63</v>
      </c>
      <c r="F45" s="6">
        <v>65</v>
      </c>
      <c r="G45" s="5">
        <f t="shared" si="4"/>
        <v>6.5789473684210523E-2</v>
      </c>
    </row>
    <row r="46" spans="1:34" ht="15.75" thickBot="1" x14ac:dyDescent="0.3">
      <c r="E46" s="38" t="s">
        <v>20</v>
      </c>
      <c r="F46" s="6">
        <v>57</v>
      </c>
      <c r="G46" s="5">
        <f t="shared" si="4"/>
        <v>5.7692307692307696E-2</v>
      </c>
    </row>
    <row r="47" spans="1:34" ht="18" thickBot="1" x14ac:dyDescent="0.35">
      <c r="A47" s="156" t="s">
        <v>41</v>
      </c>
      <c r="B47" s="157"/>
      <c r="C47" s="158"/>
      <c r="E47" s="38" t="s">
        <v>15</v>
      </c>
      <c r="F47" s="6">
        <v>55</v>
      </c>
      <c r="G47" s="5">
        <f t="shared" si="4"/>
        <v>5.5668016194331982E-2</v>
      </c>
    </row>
    <row r="48" spans="1:34" x14ac:dyDescent="0.25">
      <c r="A48" s="12" t="s">
        <v>6</v>
      </c>
      <c r="B48" s="4" t="s">
        <v>7</v>
      </c>
      <c r="C48" s="11" t="s">
        <v>2</v>
      </c>
      <c r="E48" s="38" t="s">
        <v>19</v>
      </c>
      <c r="F48" s="6">
        <v>45</v>
      </c>
      <c r="G48" s="5">
        <f t="shared" si="4"/>
        <v>4.5546558704453441E-2</v>
      </c>
    </row>
    <row r="49" spans="1:34" x14ac:dyDescent="0.25">
      <c r="A49" s="27" t="s">
        <v>36</v>
      </c>
      <c r="B49" s="6">
        <f>B26</f>
        <v>497</v>
      </c>
      <c r="C49" s="5">
        <f>B49/$B$51</f>
        <v>0.33878663940013631</v>
      </c>
      <c r="E49" s="38" t="s">
        <v>71</v>
      </c>
      <c r="F49" s="6">
        <v>30</v>
      </c>
      <c r="G49" s="5">
        <f t="shared" si="4"/>
        <v>3.0364372469635626E-2</v>
      </c>
    </row>
    <row r="50" spans="1:34" x14ac:dyDescent="0.25">
      <c r="A50" s="13" t="s">
        <v>37</v>
      </c>
      <c r="B50" s="14">
        <f>B27</f>
        <v>970</v>
      </c>
      <c r="C50" s="15">
        <f>B50/$B$51</f>
        <v>0.66121336059986369</v>
      </c>
      <c r="E50" s="38" t="s">
        <v>72</v>
      </c>
      <c r="F50" s="6">
        <v>28</v>
      </c>
      <c r="G50" s="5">
        <f t="shared" si="4"/>
        <v>2.8340080971659919E-2</v>
      </c>
    </row>
    <row r="51" spans="1:34" ht="15.75" thickBot="1" x14ac:dyDescent="0.3">
      <c r="A51" s="28" t="s">
        <v>5</v>
      </c>
      <c r="B51" s="3">
        <f>SUM(B49:B50)</f>
        <v>1467</v>
      </c>
      <c r="C51" s="2"/>
      <c r="E51" s="13" t="s">
        <v>33</v>
      </c>
      <c r="F51" s="14">
        <v>132</v>
      </c>
      <c r="G51" s="15">
        <f t="shared" si="4"/>
        <v>0.13360323886639677</v>
      </c>
    </row>
    <row r="52" spans="1:34" ht="15.75" thickBot="1" x14ac:dyDescent="0.3">
      <c r="E52" s="39" t="s">
        <v>5</v>
      </c>
      <c r="F52" s="3">
        <f>SUM(F41:F51)</f>
        <v>988</v>
      </c>
      <c r="G52" s="2"/>
    </row>
    <row r="53" spans="1:34" ht="18" thickBot="1" x14ac:dyDescent="0.35">
      <c r="A53" s="72" t="s">
        <v>44</v>
      </c>
      <c r="B53" s="73"/>
      <c r="C53" s="74"/>
      <c r="E53" s="50" t="s">
        <v>108</v>
      </c>
      <c r="F53" s="36"/>
      <c r="G53" s="36"/>
    </row>
    <row r="54" spans="1:34" s="26" customFormat="1" ht="34.5" customHeight="1" thickBot="1" x14ac:dyDescent="0.3">
      <c r="A54" s="12" t="s">
        <v>45</v>
      </c>
      <c r="B54" s="4" t="s">
        <v>7</v>
      </c>
      <c r="C54" s="11" t="s">
        <v>2</v>
      </c>
      <c r="D54" s="25"/>
      <c r="E54" s="36"/>
      <c r="F54" s="36"/>
      <c r="G54" s="36"/>
      <c r="H54" s="36"/>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row>
    <row r="55" spans="1:34" ht="69.75" thickBot="1" x14ac:dyDescent="0.35">
      <c r="A55" s="38" t="s">
        <v>46</v>
      </c>
      <c r="B55" s="6">
        <v>455</v>
      </c>
      <c r="C55" s="5">
        <f t="shared" ref="C55:C61" si="5">B55/$B$62</f>
        <v>7.6176125899882804E-2</v>
      </c>
      <c r="E55" s="69" t="s">
        <v>61</v>
      </c>
      <c r="F55" s="70"/>
      <c r="G55" s="71"/>
    </row>
    <row r="56" spans="1:34" ht="35.25" customHeight="1" x14ac:dyDescent="0.25">
      <c r="A56" s="38" t="s">
        <v>47</v>
      </c>
      <c r="B56" s="6">
        <v>333</v>
      </c>
      <c r="C56" s="5">
        <f t="shared" si="5"/>
        <v>5.5750878955298844E-2</v>
      </c>
      <c r="E56" s="12" t="s">
        <v>12</v>
      </c>
      <c r="F56" s="4" t="s">
        <v>1</v>
      </c>
      <c r="G56" s="11" t="s">
        <v>2</v>
      </c>
    </row>
    <row r="57" spans="1:34" x14ac:dyDescent="0.25">
      <c r="A57" s="38" t="s">
        <v>48</v>
      </c>
      <c r="B57" s="6">
        <v>1208</v>
      </c>
      <c r="C57" s="5">
        <f t="shared" si="5"/>
        <v>0.20224342876276577</v>
      </c>
      <c r="E57" s="38" t="s">
        <v>13</v>
      </c>
      <c r="F57" s="6">
        <v>40</v>
      </c>
      <c r="G57" s="5">
        <f t="shared" ref="G57:G66" si="6">F57/$F$67</f>
        <v>0.17391304347826086</v>
      </c>
    </row>
    <row r="58" spans="1:34" x14ac:dyDescent="0.25">
      <c r="A58" s="38" t="s">
        <v>49</v>
      </c>
      <c r="B58" s="6">
        <v>1125</v>
      </c>
      <c r="C58" s="5">
        <f t="shared" si="5"/>
        <v>0.18834756403817177</v>
      </c>
      <c r="E58" s="38" t="s">
        <v>18</v>
      </c>
      <c r="F58" s="6">
        <v>38</v>
      </c>
      <c r="G58" s="5">
        <f t="shared" si="6"/>
        <v>0.16521739130434782</v>
      </c>
    </row>
    <row r="59" spans="1:34" x14ac:dyDescent="0.25">
      <c r="A59" s="38" t="s">
        <v>50</v>
      </c>
      <c r="B59" s="6">
        <v>1336</v>
      </c>
      <c r="C59" s="5">
        <f t="shared" si="5"/>
        <v>0.22367319604888666</v>
      </c>
      <c r="D59" s="36"/>
      <c r="E59" s="38" t="s">
        <v>97</v>
      </c>
      <c r="F59" s="6">
        <v>24</v>
      </c>
      <c r="G59" s="5">
        <f t="shared" si="6"/>
        <v>0.10434782608695652</v>
      </c>
    </row>
    <row r="60" spans="1:34" x14ac:dyDescent="0.25">
      <c r="A60" s="38" t="s">
        <v>51</v>
      </c>
      <c r="B60" s="6">
        <v>612</v>
      </c>
      <c r="C60" s="5">
        <f t="shared" si="5"/>
        <v>0.10246107483676545</v>
      </c>
      <c r="D60" s="36"/>
      <c r="E60" s="38" t="s">
        <v>63</v>
      </c>
      <c r="F60" s="6">
        <v>22</v>
      </c>
      <c r="G60" s="5">
        <f t="shared" si="6"/>
        <v>9.5652173913043481E-2</v>
      </c>
    </row>
    <row r="61" spans="1:34" x14ac:dyDescent="0.25">
      <c r="A61" s="13" t="s">
        <v>52</v>
      </c>
      <c r="B61" s="14">
        <v>904</v>
      </c>
      <c r="C61" s="15">
        <f t="shared" si="5"/>
        <v>0.15134773145822869</v>
      </c>
      <c r="D61" s="36"/>
      <c r="E61" s="38" t="s">
        <v>71</v>
      </c>
      <c r="F61" s="6">
        <v>19</v>
      </c>
      <c r="G61" s="5">
        <f t="shared" si="6"/>
        <v>8.2608695652173908E-2</v>
      </c>
    </row>
    <row r="62" spans="1:34" ht="15.75" thickBot="1" x14ac:dyDescent="0.3">
      <c r="A62" s="39" t="s">
        <v>5</v>
      </c>
      <c r="B62" s="3">
        <f>SUM(B55:B61)</f>
        <v>5973</v>
      </c>
      <c r="C62" s="2"/>
      <c r="D62" s="36"/>
      <c r="E62" s="38" t="s">
        <v>28</v>
      </c>
      <c r="F62" s="6">
        <v>18</v>
      </c>
      <c r="G62" s="5">
        <f t="shared" si="6"/>
        <v>7.8260869565217397E-2</v>
      </c>
    </row>
    <row r="63" spans="1:34" ht="15.75" thickBot="1" x14ac:dyDescent="0.3">
      <c r="A63" s="36"/>
      <c r="B63" s="36"/>
      <c r="C63" s="36"/>
      <c r="D63" s="36"/>
      <c r="E63" s="38" t="s">
        <v>20</v>
      </c>
      <c r="F63" s="6">
        <v>18</v>
      </c>
      <c r="G63" s="5">
        <f t="shared" si="6"/>
        <v>7.8260869565217397E-2</v>
      </c>
    </row>
    <row r="64" spans="1:34" ht="52.5" thickBot="1" x14ac:dyDescent="0.35">
      <c r="A64" s="69" t="s">
        <v>53</v>
      </c>
      <c r="B64" s="70"/>
      <c r="C64" s="71"/>
      <c r="D64" s="36"/>
      <c r="E64" s="38" t="s">
        <v>67</v>
      </c>
      <c r="F64" s="6">
        <v>18</v>
      </c>
      <c r="G64" s="5">
        <f t="shared" si="6"/>
        <v>7.8260869565217397E-2</v>
      </c>
    </row>
    <row r="65" spans="1:7" x14ac:dyDescent="0.25">
      <c r="A65" s="12" t="s">
        <v>45</v>
      </c>
      <c r="B65" s="4" t="s">
        <v>7</v>
      </c>
      <c r="C65" s="11" t="s">
        <v>2</v>
      </c>
      <c r="D65" s="36"/>
      <c r="E65" s="38" t="s">
        <v>15</v>
      </c>
      <c r="F65" s="6">
        <v>17</v>
      </c>
      <c r="G65" s="5">
        <f t="shared" si="6"/>
        <v>7.3913043478260873E-2</v>
      </c>
    </row>
    <row r="66" spans="1:7" x14ac:dyDescent="0.25">
      <c r="A66" s="38" t="s">
        <v>46</v>
      </c>
      <c r="B66" s="6">
        <v>162</v>
      </c>
      <c r="C66" s="5">
        <f t="shared" ref="C66:C72" si="7">B66/$B$73</f>
        <v>0.11042944785276074</v>
      </c>
      <c r="D66" s="36"/>
      <c r="E66" s="13" t="s">
        <v>27</v>
      </c>
      <c r="F66" s="14">
        <v>16</v>
      </c>
      <c r="G66" s="15">
        <f t="shared" si="6"/>
        <v>6.9565217391304349E-2</v>
      </c>
    </row>
    <row r="67" spans="1:7" ht="15.75" thickBot="1" x14ac:dyDescent="0.3">
      <c r="A67" s="38" t="s">
        <v>47</v>
      </c>
      <c r="B67" s="6">
        <v>73</v>
      </c>
      <c r="C67" s="5">
        <f t="shared" si="7"/>
        <v>4.976141785957737E-2</v>
      </c>
      <c r="D67" s="37"/>
      <c r="E67" s="39" t="s">
        <v>5</v>
      </c>
      <c r="F67" s="3">
        <f>SUM(F57:F66)</f>
        <v>230</v>
      </c>
      <c r="G67" s="2"/>
    </row>
    <row r="68" spans="1:7" x14ac:dyDescent="0.25">
      <c r="A68" s="38" t="s">
        <v>48</v>
      </c>
      <c r="B68" s="6">
        <v>293</v>
      </c>
      <c r="C68" s="5">
        <f t="shared" si="7"/>
        <v>0.19972733469665985</v>
      </c>
      <c r="D68" s="36"/>
      <c r="E68" s="36"/>
      <c r="F68" s="36"/>
      <c r="G68" s="36"/>
    </row>
    <row r="69" spans="1:7" x14ac:dyDescent="0.25">
      <c r="A69" s="38" t="s">
        <v>49</v>
      </c>
      <c r="B69" s="6">
        <v>265</v>
      </c>
      <c r="C69" s="5">
        <f t="shared" si="7"/>
        <v>0.18064076346284935</v>
      </c>
      <c r="D69" s="36"/>
    </row>
    <row r="70" spans="1:7" x14ac:dyDescent="0.25">
      <c r="A70" s="38" t="s">
        <v>50</v>
      </c>
      <c r="B70" s="6">
        <v>130</v>
      </c>
      <c r="C70" s="5">
        <f t="shared" si="7"/>
        <v>8.8616223585548742E-2</v>
      </c>
      <c r="D70" s="36"/>
    </row>
    <row r="71" spans="1:7" x14ac:dyDescent="0.25">
      <c r="A71" s="38" t="s">
        <v>51</v>
      </c>
      <c r="B71" s="6">
        <v>157</v>
      </c>
      <c r="C71" s="5">
        <f t="shared" si="7"/>
        <v>0.10702113156100886</v>
      </c>
      <c r="D71" s="36"/>
    </row>
    <row r="72" spans="1:7" x14ac:dyDescent="0.25">
      <c r="A72" s="13" t="s">
        <v>52</v>
      </c>
      <c r="B72" s="14">
        <v>387</v>
      </c>
      <c r="C72" s="15">
        <f t="shared" si="7"/>
        <v>0.26380368098159507</v>
      </c>
      <c r="D72" s="36"/>
    </row>
    <row r="73" spans="1:7" ht="15.75" thickBot="1" x14ac:dyDescent="0.3">
      <c r="A73" s="39" t="s">
        <v>5</v>
      </c>
      <c r="B73" s="3">
        <f>SUM(B66:B72)</f>
        <v>1467</v>
      </c>
      <c r="C73" s="2"/>
      <c r="D73" s="36"/>
    </row>
    <row r="74" spans="1:7" x14ac:dyDescent="0.25">
      <c r="D74" s="36"/>
    </row>
    <row r="75" spans="1:7" ht="15.75" thickBot="1" x14ac:dyDescent="0.3">
      <c r="D75" s="36"/>
    </row>
    <row r="76" spans="1:7" ht="18" thickBot="1" x14ac:dyDescent="0.35">
      <c r="A76" s="160" t="s">
        <v>11</v>
      </c>
      <c r="B76" s="161"/>
      <c r="C76" s="162"/>
      <c r="D76" s="36"/>
    </row>
    <row r="77" spans="1:7" x14ac:dyDescent="0.25">
      <c r="A77" s="12" t="s">
        <v>12</v>
      </c>
      <c r="B77" s="4" t="s">
        <v>1</v>
      </c>
      <c r="C77" s="11" t="s">
        <v>2</v>
      </c>
      <c r="D77" s="36"/>
    </row>
    <row r="78" spans="1:7" x14ac:dyDescent="0.25">
      <c r="A78" s="18" t="s">
        <v>14</v>
      </c>
      <c r="B78" s="6">
        <v>1619</v>
      </c>
      <c r="C78" s="5">
        <f t="shared" ref="C78:C88" si="8">B78/$B$89</f>
        <v>0.27105307215804453</v>
      </c>
      <c r="D78" s="36"/>
    </row>
    <row r="79" spans="1:7" x14ac:dyDescent="0.25">
      <c r="A79" s="18" t="s">
        <v>13</v>
      </c>
      <c r="B79" s="6">
        <v>938</v>
      </c>
      <c r="C79" s="5">
        <f t="shared" si="8"/>
        <v>0.15704001339360454</v>
      </c>
      <c r="D79" s="36"/>
    </row>
    <row r="80" spans="1:7" x14ac:dyDescent="0.25">
      <c r="A80" s="18" t="s">
        <v>20</v>
      </c>
      <c r="B80" s="6">
        <v>424</v>
      </c>
      <c r="C80" s="5">
        <f t="shared" si="8"/>
        <v>7.098610413527541E-2</v>
      </c>
      <c r="D80" s="36"/>
    </row>
    <row r="81" spans="1:4" x14ac:dyDescent="0.25">
      <c r="A81" s="18" t="s">
        <v>27</v>
      </c>
      <c r="B81" s="6">
        <v>389</v>
      </c>
      <c r="C81" s="5">
        <f t="shared" si="8"/>
        <v>6.5126402142976728E-2</v>
      </c>
      <c r="D81" s="36"/>
    </row>
    <row r="82" spans="1:4" ht="32.25" customHeight="1" x14ac:dyDescent="0.25">
      <c r="A82" s="18" t="s">
        <v>15</v>
      </c>
      <c r="B82" s="6">
        <v>345</v>
      </c>
      <c r="C82" s="5">
        <f t="shared" si="8"/>
        <v>5.7759919638372674E-2</v>
      </c>
      <c r="D82" s="36"/>
    </row>
    <row r="83" spans="1:4" x14ac:dyDescent="0.25">
      <c r="A83" s="18" t="s">
        <v>18</v>
      </c>
      <c r="B83" s="6">
        <v>302</v>
      </c>
      <c r="C83" s="5">
        <f t="shared" si="8"/>
        <v>5.0560857190691443E-2</v>
      </c>
      <c r="D83" s="36"/>
    </row>
    <row r="84" spans="1:4" x14ac:dyDescent="0.25">
      <c r="A84" s="18" t="s">
        <v>17</v>
      </c>
      <c r="B84" s="6">
        <v>261</v>
      </c>
      <c r="C84" s="5">
        <f t="shared" si="8"/>
        <v>4.3696634856855848E-2</v>
      </c>
      <c r="D84" s="36"/>
    </row>
    <row r="85" spans="1:4" x14ac:dyDescent="0.25">
      <c r="A85" s="18" t="s">
        <v>63</v>
      </c>
      <c r="B85" s="6">
        <v>225</v>
      </c>
      <c r="C85" s="5">
        <f t="shared" si="8"/>
        <v>3.7669512807634357E-2</v>
      </c>
      <c r="D85" s="36"/>
    </row>
    <row r="86" spans="1:4" x14ac:dyDescent="0.25">
      <c r="A86" s="18" t="s">
        <v>16</v>
      </c>
      <c r="B86" s="6">
        <v>164</v>
      </c>
      <c r="C86" s="5">
        <f t="shared" si="8"/>
        <v>2.7456889335342374E-2</v>
      </c>
      <c r="D86" s="36"/>
    </row>
    <row r="87" spans="1:4" x14ac:dyDescent="0.25">
      <c r="A87" s="18" t="s">
        <v>19</v>
      </c>
      <c r="B87" s="6">
        <v>164</v>
      </c>
      <c r="C87" s="5">
        <f t="shared" si="8"/>
        <v>2.7456889335342374E-2</v>
      </c>
      <c r="D87" s="36"/>
    </row>
    <row r="88" spans="1:4" x14ac:dyDescent="0.25">
      <c r="A88" s="19" t="s">
        <v>33</v>
      </c>
      <c r="B88" s="14">
        <v>1142</v>
      </c>
      <c r="C88" s="15">
        <f t="shared" si="8"/>
        <v>0.19119370500585969</v>
      </c>
      <c r="D88" s="36"/>
    </row>
    <row r="89" spans="1:4" ht="15.75" thickBot="1" x14ac:dyDescent="0.3">
      <c r="A89" s="39" t="s">
        <v>5</v>
      </c>
      <c r="B89" s="3">
        <f>SUM(B78:B88)</f>
        <v>5973</v>
      </c>
      <c r="C89" s="2"/>
      <c r="D89" s="36"/>
    </row>
    <row r="90" spans="1:4" ht="15.75" thickBot="1" x14ac:dyDescent="0.3">
      <c r="A90" s="36"/>
      <c r="B90" s="36"/>
      <c r="C90" s="36"/>
      <c r="D90" s="36"/>
    </row>
    <row r="91" spans="1:4" ht="52.5" thickBot="1" x14ac:dyDescent="0.35">
      <c r="A91" s="69" t="s">
        <v>42</v>
      </c>
      <c r="B91" s="70"/>
      <c r="C91" s="71"/>
      <c r="D91" s="36"/>
    </row>
    <row r="92" spans="1:4" s="36" customFormat="1" x14ac:dyDescent="0.25">
      <c r="A92" s="12" t="s">
        <v>12</v>
      </c>
      <c r="B92" s="4" t="s">
        <v>1</v>
      </c>
      <c r="C92" s="11" t="s">
        <v>2</v>
      </c>
    </row>
    <row r="93" spans="1:4" x14ac:dyDescent="0.25">
      <c r="A93" s="38" t="s">
        <v>14</v>
      </c>
      <c r="B93" s="6">
        <v>263</v>
      </c>
      <c r="C93" s="5">
        <f t="shared" ref="C93:C103" si="9">B93/$B$104</f>
        <v>0.17927743694614862</v>
      </c>
      <c r="D93" s="36"/>
    </row>
    <row r="94" spans="1:4" x14ac:dyDescent="0.25">
      <c r="A94" s="38" t="s">
        <v>13</v>
      </c>
      <c r="B94" s="6">
        <v>257</v>
      </c>
      <c r="C94" s="5">
        <f t="shared" si="9"/>
        <v>0.17518745739604635</v>
      </c>
      <c r="D94" s="36"/>
    </row>
    <row r="95" spans="1:4" x14ac:dyDescent="0.25">
      <c r="A95" s="38" t="s">
        <v>24</v>
      </c>
      <c r="B95" s="6">
        <v>108</v>
      </c>
      <c r="C95" s="5">
        <f t="shared" si="9"/>
        <v>7.3619631901840496E-2</v>
      </c>
      <c r="D95" s="36"/>
    </row>
    <row r="96" spans="1:4" x14ac:dyDescent="0.25">
      <c r="A96" s="38" t="s">
        <v>18</v>
      </c>
      <c r="B96" s="6">
        <v>98</v>
      </c>
      <c r="C96" s="5">
        <f t="shared" si="9"/>
        <v>6.6802999318336748E-2</v>
      </c>
      <c r="D96" s="36"/>
    </row>
    <row r="97" spans="1:4" x14ac:dyDescent="0.25">
      <c r="A97" s="38" t="s">
        <v>20</v>
      </c>
      <c r="B97" s="6">
        <v>80</v>
      </c>
      <c r="C97" s="5">
        <f t="shared" si="9"/>
        <v>5.4533060668029994E-2</v>
      </c>
      <c r="D97" s="36"/>
    </row>
    <row r="98" spans="1:4" x14ac:dyDescent="0.25">
      <c r="A98" s="38" t="s">
        <v>17</v>
      </c>
      <c r="B98" s="6">
        <v>77</v>
      </c>
      <c r="C98" s="5">
        <f t="shared" si="9"/>
        <v>5.2488070892978869E-2</v>
      </c>
      <c r="D98" s="36"/>
    </row>
    <row r="99" spans="1:4" x14ac:dyDescent="0.25">
      <c r="A99" s="38" t="s">
        <v>63</v>
      </c>
      <c r="B99" s="6">
        <v>74</v>
      </c>
      <c r="C99" s="5">
        <f t="shared" si="9"/>
        <v>5.0443081117927745E-2</v>
      </c>
      <c r="D99" s="36"/>
    </row>
    <row r="100" spans="1:4" x14ac:dyDescent="0.25">
      <c r="A100" s="38" t="s">
        <v>22</v>
      </c>
      <c r="B100" s="6">
        <v>68</v>
      </c>
      <c r="C100" s="5">
        <f t="shared" si="9"/>
        <v>4.6353101567825496E-2</v>
      </c>
      <c r="D100" s="36"/>
    </row>
    <row r="101" spans="1:4" x14ac:dyDescent="0.25">
      <c r="A101" s="38" t="s">
        <v>15</v>
      </c>
      <c r="B101" s="6">
        <v>57</v>
      </c>
      <c r="C101" s="5">
        <f t="shared" si="9"/>
        <v>3.8854805725971372E-2</v>
      </c>
      <c r="D101" s="36"/>
    </row>
    <row r="102" spans="1:4" x14ac:dyDescent="0.25">
      <c r="A102" s="38" t="s">
        <v>67</v>
      </c>
      <c r="B102" s="6">
        <v>56</v>
      </c>
      <c r="C102" s="5">
        <f t="shared" si="9"/>
        <v>3.8173142467620998E-2</v>
      </c>
      <c r="D102" s="36"/>
    </row>
    <row r="103" spans="1:4" ht="18" customHeight="1" x14ac:dyDescent="0.25">
      <c r="A103" s="13" t="s">
        <v>33</v>
      </c>
      <c r="B103" s="14">
        <v>329</v>
      </c>
      <c r="C103" s="15">
        <f t="shared" si="9"/>
        <v>0.22426721199727334</v>
      </c>
      <c r="D103" s="36"/>
    </row>
    <row r="104" spans="1:4" ht="30.75" customHeight="1" thickBot="1" x14ac:dyDescent="0.3">
      <c r="A104" s="39" t="s">
        <v>5</v>
      </c>
      <c r="B104" s="3">
        <f>SUM(B93:B103)</f>
        <v>1467</v>
      </c>
      <c r="C104" s="2"/>
      <c r="D104" s="36"/>
    </row>
    <row r="105" spans="1:4" x14ac:dyDescent="0.25">
      <c r="A105" s="45" t="s">
        <v>104</v>
      </c>
      <c r="B105" s="45"/>
      <c r="C105" s="45"/>
      <c r="D105" s="45"/>
    </row>
    <row r="106" spans="1:4" x14ac:dyDescent="0.25">
      <c r="A106" s="48" t="s">
        <v>105</v>
      </c>
      <c r="B106" s="48"/>
      <c r="C106" s="48"/>
      <c r="D106" s="48"/>
    </row>
    <row r="107" spans="1:4" x14ac:dyDescent="0.25">
      <c r="A107" s="48" t="s">
        <v>106</v>
      </c>
      <c r="B107" s="48"/>
      <c r="C107" s="48"/>
      <c r="D107" s="48"/>
    </row>
    <row r="108" spans="1:4" x14ac:dyDescent="0.25">
      <c r="A108" s="36"/>
      <c r="B108" s="36"/>
      <c r="C108" s="36"/>
      <c r="D108" s="36"/>
    </row>
    <row r="109" spans="1:4" x14ac:dyDescent="0.25">
      <c r="D109" s="36"/>
    </row>
    <row r="110" spans="1:4" x14ac:dyDescent="0.25">
      <c r="D110" s="36"/>
    </row>
    <row r="111" spans="1:4" x14ac:dyDescent="0.25">
      <c r="D111" s="36"/>
    </row>
    <row r="112" spans="1:4" x14ac:dyDescent="0.25">
      <c r="D112" s="36"/>
    </row>
    <row r="113" spans="4:15" ht="18" customHeight="1" x14ac:dyDescent="0.25">
      <c r="D113" s="36"/>
      <c r="E113" s="36"/>
      <c r="F113" s="36"/>
      <c r="G113" s="36"/>
      <c r="I113" s="36"/>
      <c r="J113" s="36"/>
      <c r="K113" s="36"/>
      <c r="L113" s="36"/>
      <c r="M113" s="36"/>
      <c r="N113" s="36"/>
      <c r="O113" s="36"/>
    </row>
    <row r="114" spans="4:15" x14ac:dyDescent="0.25">
      <c r="D114" s="36"/>
      <c r="E114" s="36"/>
      <c r="F114" s="36"/>
      <c r="G114" s="36"/>
      <c r="I114" s="36"/>
      <c r="J114" s="36"/>
      <c r="K114" s="36"/>
      <c r="L114" s="36"/>
      <c r="M114" s="36"/>
      <c r="N114" s="36"/>
      <c r="O114" s="36"/>
    </row>
    <row r="115" spans="4:15" ht="33" customHeight="1" x14ac:dyDescent="0.25">
      <c r="D115" s="36"/>
    </row>
    <row r="116" spans="4:15" x14ac:dyDescent="0.25">
      <c r="D116" s="36"/>
    </row>
    <row r="117" spans="4:15" x14ac:dyDescent="0.25">
      <c r="D117" s="36"/>
    </row>
    <row r="118" spans="4:15" x14ac:dyDescent="0.25">
      <c r="D118" s="36"/>
    </row>
    <row r="119" spans="4:15" x14ac:dyDescent="0.25">
      <c r="D119" s="36"/>
    </row>
    <row r="120" spans="4:15" x14ac:dyDescent="0.25">
      <c r="D120" s="36"/>
    </row>
    <row r="121" spans="4:15" x14ac:dyDescent="0.25">
      <c r="D121" s="36"/>
    </row>
    <row r="122" spans="4:15" ht="18" customHeight="1" x14ac:dyDescent="0.25">
      <c r="D122" s="36"/>
    </row>
    <row r="123" spans="4:15" x14ac:dyDescent="0.25">
      <c r="D123" s="36"/>
    </row>
    <row r="124" spans="4:15" x14ac:dyDescent="0.25">
      <c r="D124" s="36"/>
    </row>
    <row r="125" spans="4:15" ht="33.75" customHeight="1" x14ac:dyDescent="0.25">
      <c r="D125" s="36"/>
    </row>
    <row r="126" spans="4:15" x14ac:dyDescent="0.25">
      <c r="D126" s="36"/>
    </row>
    <row r="127" spans="4:15" x14ac:dyDescent="0.25">
      <c r="D127" s="36"/>
    </row>
    <row r="128" spans="4:15" ht="18" customHeight="1" x14ac:dyDescent="0.25">
      <c r="D128" s="36"/>
    </row>
    <row r="129" spans="4:4" x14ac:dyDescent="0.25">
      <c r="D129" s="36"/>
    </row>
    <row r="130" spans="4:4" x14ac:dyDescent="0.25">
      <c r="D130" s="36"/>
    </row>
    <row r="131" spans="4:4" ht="34.5" customHeight="1" x14ac:dyDescent="0.25">
      <c r="D131" s="36"/>
    </row>
    <row r="132" spans="4:4" x14ac:dyDescent="0.25">
      <c r="D132" s="36"/>
    </row>
    <row r="133" spans="4:4" x14ac:dyDescent="0.25">
      <c r="D133" s="36"/>
    </row>
    <row r="134" spans="4:4" x14ac:dyDescent="0.25">
      <c r="D134" s="36"/>
    </row>
    <row r="135" spans="4:4" x14ac:dyDescent="0.25">
      <c r="D135" s="36"/>
    </row>
    <row r="136" spans="4:4" x14ac:dyDescent="0.25">
      <c r="D136" s="36"/>
    </row>
    <row r="137" spans="4:4" x14ac:dyDescent="0.25">
      <c r="D137" s="36"/>
    </row>
    <row r="138" spans="4:4" x14ac:dyDescent="0.25">
      <c r="D138" s="36"/>
    </row>
    <row r="139" spans="4:4" x14ac:dyDescent="0.25">
      <c r="D139" s="36"/>
    </row>
    <row r="140" spans="4:4" x14ac:dyDescent="0.25">
      <c r="D140" s="36"/>
    </row>
    <row r="141" spans="4:4" x14ac:dyDescent="0.25">
      <c r="D141" s="36"/>
    </row>
    <row r="142" spans="4:4" x14ac:dyDescent="0.25">
      <c r="D142" s="36"/>
    </row>
    <row r="143" spans="4:4" x14ac:dyDescent="0.25">
      <c r="D143" s="36"/>
    </row>
    <row r="144" spans="4:4" x14ac:dyDescent="0.25">
      <c r="D144" s="36"/>
    </row>
    <row r="145" spans="4:6" x14ac:dyDescent="0.25">
      <c r="D145" s="36"/>
      <c r="E145" s="36"/>
      <c r="F145" s="36"/>
    </row>
    <row r="146" spans="4:6" x14ac:dyDescent="0.25">
      <c r="D146" s="36"/>
    </row>
    <row r="147" spans="4:6" ht="35.25" customHeight="1" x14ac:dyDescent="0.25">
      <c r="D147" s="36"/>
    </row>
    <row r="148" spans="4:6" x14ac:dyDescent="0.25">
      <c r="D148" s="36"/>
    </row>
    <row r="149" spans="4:6" x14ac:dyDescent="0.25">
      <c r="D149" s="36"/>
    </row>
    <row r="150" spans="4:6" x14ac:dyDescent="0.25">
      <c r="D150" s="36"/>
    </row>
    <row r="151" spans="4:6" x14ac:dyDescent="0.25">
      <c r="D151" s="36"/>
    </row>
    <row r="152" spans="4:6" x14ac:dyDescent="0.25">
      <c r="D152" s="36"/>
    </row>
    <row r="153" spans="4:6" x14ac:dyDescent="0.25">
      <c r="D153" s="36"/>
    </row>
    <row r="154" spans="4:6" x14ac:dyDescent="0.25">
      <c r="D154" s="36"/>
    </row>
    <row r="155" spans="4:6" x14ac:dyDescent="0.25">
      <c r="D155" s="36"/>
    </row>
    <row r="156" spans="4:6" x14ac:dyDescent="0.25">
      <c r="D156" s="36"/>
    </row>
    <row r="157" spans="4:6" x14ac:dyDescent="0.25">
      <c r="D157" s="36"/>
    </row>
    <row r="158" spans="4:6" x14ac:dyDescent="0.25">
      <c r="D158" s="36"/>
    </row>
    <row r="159" spans="4:6" x14ac:dyDescent="0.25">
      <c r="D159" s="36"/>
    </row>
    <row r="160" spans="4:6" x14ac:dyDescent="0.25">
      <c r="D160" s="36"/>
    </row>
    <row r="161" spans="4:10" x14ac:dyDescent="0.25">
      <c r="D161" s="36"/>
      <c r="E161" s="36"/>
      <c r="F161" s="36"/>
      <c r="G161" s="36"/>
      <c r="I161" s="36"/>
      <c r="J161" s="36"/>
    </row>
    <row r="162" spans="4:10" x14ac:dyDescent="0.25">
      <c r="D162" s="36"/>
      <c r="E162" s="36"/>
      <c r="F162" s="36"/>
      <c r="G162" s="36"/>
      <c r="I162" s="36"/>
      <c r="J162" s="36"/>
    </row>
    <row r="163" spans="4:10" x14ac:dyDescent="0.25">
      <c r="D163" s="36"/>
    </row>
    <row r="164" spans="4:10" x14ac:dyDescent="0.25">
      <c r="D164" s="36"/>
    </row>
    <row r="165" spans="4:10" x14ac:dyDescent="0.25">
      <c r="D165" s="36"/>
    </row>
    <row r="166" spans="4:10" x14ac:dyDescent="0.25">
      <c r="D166" s="36"/>
    </row>
    <row r="167" spans="4:10" x14ac:dyDescent="0.25">
      <c r="D167" s="36"/>
    </row>
    <row r="168" spans="4:10" x14ac:dyDescent="0.25">
      <c r="D168" s="36"/>
    </row>
    <row r="169" spans="4:10" x14ac:dyDescent="0.25">
      <c r="D169" s="36"/>
    </row>
    <row r="170" spans="4:10" x14ac:dyDescent="0.25">
      <c r="D170" s="36"/>
    </row>
    <row r="171" spans="4:10" x14ac:dyDescent="0.25">
      <c r="D171" s="36"/>
    </row>
    <row r="172" spans="4:10" x14ac:dyDescent="0.25">
      <c r="D172" s="36"/>
    </row>
  </sheetData>
  <mergeCells count="8">
    <mergeCell ref="A47:C47"/>
    <mergeCell ref="A76:C76"/>
    <mergeCell ref="A1:F1"/>
    <mergeCell ref="A5:C5"/>
    <mergeCell ref="I5:J5"/>
    <mergeCell ref="A12:C12"/>
    <mergeCell ref="A24:C24"/>
    <mergeCell ref="A35:C3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8"/>
  <sheetViews>
    <sheetView topLeftCell="A44" workbookViewId="0">
      <selection activeCell="E58" sqref="E58:F68"/>
    </sheetView>
  </sheetViews>
  <sheetFormatPr defaultColWidth="8.85546875" defaultRowHeight="15" x14ac:dyDescent="0.25"/>
  <cols>
    <col min="1" max="1" width="26.7109375" style="30" customWidth="1"/>
    <col min="2" max="2" width="10.7109375" style="30" bestFit="1" customWidth="1"/>
    <col min="3" max="3" width="7.85546875" style="30" customWidth="1"/>
    <col min="4" max="4" width="8.85546875" style="30"/>
    <col min="5" max="5" width="33.85546875" style="30" bestFit="1" customWidth="1"/>
    <col min="6" max="6" width="18.42578125" style="30" bestFit="1" customWidth="1"/>
    <col min="7" max="7" width="15" style="30" customWidth="1"/>
    <col min="8" max="8" width="8.85546875" style="30"/>
    <col min="9" max="9" width="14.28515625" style="30" bestFit="1" customWidth="1"/>
    <col min="10" max="16384" width="8.85546875" style="30"/>
  </cols>
  <sheetData>
    <row r="1" spans="1:10" ht="21" x14ac:dyDescent="0.35">
      <c r="A1" s="179" t="s">
        <v>91</v>
      </c>
      <c r="B1" s="179"/>
      <c r="C1" s="179"/>
      <c r="D1" s="179"/>
      <c r="E1" s="179"/>
      <c r="F1" s="179"/>
    </row>
    <row r="2" spans="1:10" s="36" customFormat="1" ht="21" x14ac:dyDescent="0.35">
      <c r="A2" s="44" t="s">
        <v>102</v>
      </c>
      <c r="F2" s="60"/>
    </row>
    <row r="3" spans="1:10" s="36" customFormat="1" ht="21" x14ac:dyDescent="0.35">
      <c r="A3" s="36" t="s">
        <v>103</v>
      </c>
      <c r="F3" s="60"/>
    </row>
    <row r="4" spans="1:10" ht="15.75" thickBot="1" x14ac:dyDescent="0.3"/>
    <row r="5" spans="1:10" ht="18" thickBot="1" x14ac:dyDescent="0.35">
      <c r="A5" s="160" t="s">
        <v>34</v>
      </c>
      <c r="B5" s="161"/>
      <c r="C5" s="162"/>
      <c r="E5" s="72" t="s">
        <v>96</v>
      </c>
      <c r="F5" s="73"/>
      <c r="G5" s="74"/>
      <c r="I5" s="160" t="s">
        <v>62</v>
      </c>
      <c r="J5" s="162"/>
    </row>
    <row r="6" spans="1:10" x14ac:dyDescent="0.25">
      <c r="A6" s="12" t="s">
        <v>0</v>
      </c>
      <c r="B6" s="4" t="s">
        <v>1</v>
      </c>
      <c r="C6" s="11" t="s">
        <v>2</v>
      </c>
      <c r="E6" s="12" t="s">
        <v>54</v>
      </c>
      <c r="F6" s="4" t="s">
        <v>1</v>
      </c>
      <c r="G6" s="11" t="s">
        <v>2</v>
      </c>
      <c r="I6" s="17" t="s">
        <v>92</v>
      </c>
      <c r="J6" s="34"/>
    </row>
    <row r="7" spans="1:10" x14ac:dyDescent="0.25">
      <c r="A7" s="32" t="s">
        <v>3</v>
      </c>
      <c r="B7" s="6">
        <v>90800</v>
      </c>
      <c r="C7" s="5">
        <f>B7/$B$9</f>
        <v>0.82815734989648038</v>
      </c>
      <c r="E7" s="38" t="s">
        <v>55</v>
      </c>
      <c r="F7" s="6">
        <v>41853</v>
      </c>
      <c r="G7" s="5">
        <f>F7/$F$9</f>
        <v>0.89143769968051123</v>
      </c>
      <c r="I7" s="32" t="s">
        <v>93</v>
      </c>
      <c r="J7" s="34"/>
    </row>
    <row r="8" spans="1:10" x14ac:dyDescent="0.25">
      <c r="A8" s="13" t="s">
        <v>4</v>
      </c>
      <c r="B8" s="14">
        <v>18841</v>
      </c>
      <c r="C8" s="15">
        <f>B8/$B$9</f>
        <v>0.17184265010351968</v>
      </c>
      <c r="E8" s="13" t="s">
        <v>58</v>
      </c>
      <c r="F8" s="14">
        <v>5097</v>
      </c>
      <c r="G8" s="15">
        <f>F8/$F$9</f>
        <v>0.10856230031948882</v>
      </c>
      <c r="I8" s="32"/>
      <c r="J8" s="34"/>
    </row>
    <row r="9" spans="1:10" ht="15.75" thickBot="1" x14ac:dyDescent="0.3">
      <c r="A9" s="33" t="s">
        <v>5</v>
      </c>
      <c r="B9" s="3">
        <f>SUM(B7:B8)</f>
        <v>109641</v>
      </c>
      <c r="C9" s="2"/>
      <c r="E9" s="39" t="s">
        <v>5</v>
      </c>
      <c r="F9" s="3">
        <f>SUM(F7:F8)</f>
        <v>46950</v>
      </c>
      <c r="G9" s="2"/>
      <c r="I9" s="32"/>
      <c r="J9" s="34"/>
    </row>
    <row r="10" spans="1:10" x14ac:dyDescent="0.25">
      <c r="A10" s="36" t="s">
        <v>124</v>
      </c>
      <c r="B10" s="62"/>
      <c r="C10" s="62"/>
      <c r="D10" s="36"/>
      <c r="E10" s="36" t="s">
        <v>115</v>
      </c>
      <c r="F10" s="36"/>
      <c r="G10" s="36"/>
      <c r="I10" s="32"/>
      <c r="J10" s="34"/>
    </row>
    <row r="11" spans="1:10" ht="15.75" thickBot="1" x14ac:dyDescent="0.3">
      <c r="E11" s="36"/>
      <c r="F11" s="36"/>
      <c r="G11" s="36"/>
      <c r="I11" s="32"/>
      <c r="J11" s="34"/>
    </row>
    <row r="12" spans="1:10" ht="35.25" thickBot="1" x14ac:dyDescent="0.35">
      <c r="A12" s="160" t="s">
        <v>35</v>
      </c>
      <c r="B12" s="161"/>
      <c r="C12" s="162"/>
      <c r="E12" s="69" t="s">
        <v>56</v>
      </c>
      <c r="F12" s="70"/>
      <c r="G12" s="71"/>
      <c r="I12" s="32"/>
      <c r="J12" s="34"/>
    </row>
    <row r="13" spans="1:10" x14ac:dyDescent="0.25">
      <c r="A13" s="12" t="s">
        <v>6</v>
      </c>
      <c r="B13" s="4" t="s">
        <v>7</v>
      </c>
      <c r="C13" s="11" t="s">
        <v>2</v>
      </c>
      <c r="E13" s="12" t="s">
        <v>6</v>
      </c>
      <c r="F13" s="4" t="s">
        <v>7</v>
      </c>
      <c r="G13" s="11" t="s">
        <v>2</v>
      </c>
      <c r="I13" s="32"/>
      <c r="J13" s="34"/>
    </row>
    <row r="14" spans="1:10" x14ac:dyDescent="0.25">
      <c r="A14" s="32" t="s">
        <v>36</v>
      </c>
      <c r="B14" s="6">
        <v>14481</v>
      </c>
      <c r="C14" s="5">
        <f>B14/$B$21</f>
        <v>0.13207650422743317</v>
      </c>
      <c r="E14" s="38" t="s">
        <v>36</v>
      </c>
      <c r="F14" s="6">
        <v>2113</v>
      </c>
      <c r="G14" s="5">
        <f t="shared" ref="G14:G19" si="0">F14/$F$20</f>
        <v>8.9265345781758265E-2</v>
      </c>
      <c r="I14" s="32"/>
      <c r="J14" s="34"/>
    </row>
    <row r="15" spans="1:10" x14ac:dyDescent="0.25">
      <c r="A15" s="32" t="s">
        <v>37</v>
      </c>
      <c r="B15" s="6">
        <v>18444</v>
      </c>
      <c r="C15" s="5">
        <f t="shared" ref="C15:C20" si="1">B15/$B$21</f>
        <v>0.16822174186663749</v>
      </c>
      <c r="E15" s="38" t="s">
        <v>37</v>
      </c>
      <c r="F15" s="6">
        <v>3933</v>
      </c>
      <c r="G15" s="5">
        <f t="shared" si="0"/>
        <v>0.166152676270542</v>
      </c>
      <c r="I15" s="32"/>
      <c r="J15" s="34"/>
    </row>
    <row r="16" spans="1:10" x14ac:dyDescent="0.25">
      <c r="A16" s="32" t="s">
        <v>38</v>
      </c>
      <c r="B16" s="6">
        <v>17321</v>
      </c>
      <c r="C16" s="5">
        <f t="shared" si="1"/>
        <v>0.1579792231008473</v>
      </c>
      <c r="E16" s="38" t="s">
        <v>38</v>
      </c>
      <c r="F16" s="6">
        <v>3870</v>
      </c>
      <c r="G16" s="5">
        <f t="shared" si="0"/>
        <v>0.16349119175362259</v>
      </c>
      <c r="I16" s="32"/>
      <c r="J16" s="34"/>
    </row>
    <row r="17" spans="1:10" x14ac:dyDescent="0.25">
      <c r="A17" s="32" t="s">
        <v>39</v>
      </c>
      <c r="B17" s="6">
        <v>17242</v>
      </c>
      <c r="C17" s="5">
        <f t="shared" si="1"/>
        <v>0.15725868972373475</v>
      </c>
      <c r="E17" s="38" t="s">
        <v>39</v>
      </c>
      <c r="F17" s="6">
        <v>3468</v>
      </c>
      <c r="G17" s="5">
        <f t="shared" si="0"/>
        <v>0.1465083857885176</v>
      </c>
      <c r="I17" s="32"/>
      <c r="J17" s="34"/>
    </row>
    <row r="18" spans="1:10" x14ac:dyDescent="0.25">
      <c r="A18" s="32" t="s">
        <v>40</v>
      </c>
      <c r="B18" s="6">
        <v>10853</v>
      </c>
      <c r="C18" s="5">
        <f t="shared" si="1"/>
        <v>9.898669293421257E-2</v>
      </c>
      <c r="E18" s="38" t="s">
        <v>40</v>
      </c>
      <c r="F18" s="6">
        <v>2331</v>
      </c>
      <c r="G18" s="5">
        <f t="shared" si="0"/>
        <v>9.8474927126019185E-2</v>
      </c>
      <c r="I18" s="32"/>
      <c r="J18" s="34"/>
    </row>
    <row r="19" spans="1:10" x14ac:dyDescent="0.25">
      <c r="A19" s="32" t="s">
        <v>8</v>
      </c>
      <c r="B19" s="6">
        <v>28260</v>
      </c>
      <c r="C19" s="5">
        <f t="shared" si="1"/>
        <v>0.25775029414179002</v>
      </c>
      <c r="E19" s="13" t="s">
        <v>8</v>
      </c>
      <c r="F19" s="14">
        <v>7956</v>
      </c>
      <c r="G19" s="15">
        <f t="shared" si="0"/>
        <v>0.33610747327954038</v>
      </c>
      <c r="I19" s="32"/>
      <c r="J19" s="34"/>
    </row>
    <row r="20" spans="1:10" ht="15.75" thickBot="1" x14ac:dyDescent="0.3">
      <c r="A20" s="13" t="s">
        <v>9</v>
      </c>
      <c r="B20" s="14">
        <v>3040</v>
      </c>
      <c r="C20" s="15">
        <f t="shared" si="1"/>
        <v>2.7726854005344716E-2</v>
      </c>
      <c r="E20" s="39" t="s">
        <v>5</v>
      </c>
      <c r="F20" s="3">
        <f>SUM(F14:F19)</f>
        <v>23671</v>
      </c>
      <c r="G20" s="2"/>
      <c r="I20" s="32"/>
      <c r="J20" s="34"/>
    </row>
    <row r="21" spans="1:10" ht="15.75" thickBot="1" x14ac:dyDescent="0.3">
      <c r="A21" s="33" t="s">
        <v>5</v>
      </c>
      <c r="B21" s="3">
        <f>SUM(B14:B20)</f>
        <v>109641</v>
      </c>
      <c r="C21" s="2"/>
      <c r="E21" s="49" t="s">
        <v>107</v>
      </c>
      <c r="F21" s="49"/>
      <c r="G21" s="49"/>
      <c r="I21" s="32"/>
      <c r="J21" s="34"/>
    </row>
    <row r="22" spans="1:10" ht="15.75" thickBot="1" x14ac:dyDescent="0.3">
      <c r="A22" s="36" t="s">
        <v>124</v>
      </c>
      <c r="B22" s="36"/>
      <c r="C22" s="36"/>
      <c r="E22" s="36"/>
      <c r="F22" s="36"/>
      <c r="G22" s="36"/>
      <c r="I22" s="32"/>
      <c r="J22" s="34"/>
    </row>
    <row r="23" spans="1:10" ht="52.5" thickBot="1" x14ac:dyDescent="0.35">
      <c r="E23" s="69" t="s">
        <v>57</v>
      </c>
      <c r="F23" s="70"/>
      <c r="G23" s="71"/>
      <c r="I23" s="32"/>
      <c r="J23" s="34"/>
    </row>
    <row r="24" spans="1:10" ht="18" thickBot="1" x14ac:dyDescent="0.35">
      <c r="A24" s="160" t="s">
        <v>10</v>
      </c>
      <c r="B24" s="161"/>
      <c r="C24" s="162"/>
      <c r="E24" s="12" t="s">
        <v>6</v>
      </c>
      <c r="F24" s="4" t="s">
        <v>7</v>
      </c>
      <c r="G24" s="11" t="s">
        <v>2</v>
      </c>
      <c r="I24" s="32"/>
      <c r="J24" s="34"/>
    </row>
    <row r="25" spans="1:10" x14ac:dyDescent="0.25">
      <c r="A25" s="12" t="s">
        <v>6</v>
      </c>
      <c r="B25" s="4" t="s">
        <v>7</v>
      </c>
      <c r="C25" s="11" t="s">
        <v>2</v>
      </c>
      <c r="E25" s="38" t="s">
        <v>36</v>
      </c>
      <c r="F25" s="6">
        <v>463</v>
      </c>
      <c r="G25" s="5">
        <f t="shared" ref="G25:G30" si="2">F25/$F$31</f>
        <v>0.1233679722888356</v>
      </c>
      <c r="I25" s="32"/>
      <c r="J25" s="34"/>
    </row>
    <row r="26" spans="1:10" x14ac:dyDescent="0.25">
      <c r="A26" s="32" t="s">
        <v>36</v>
      </c>
      <c r="B26" s="6">
        <v>2349</v>
      </c>
      <c r="C26" s="5">
        <f>B26/$B$33</f>
        <v>0.12467491109813704</v>
      </c>
      <c r="E26" s="38" t="s">
        <v>37</v>
      </c>
      <c r="F26" s="6">
        <v>784</v>
      </c>
      <c r="G26" s="5">
        <f t="shared" si="2"/>
        <v>0.20889954702904343</v>
      </c>
      <c r="I26" s="32"/>
      <c r="J26" s="34"/>
    </row>
    <row r="27" spans="1:10" x14ac:dyDescent="0.25">
      <c r="A27" s="32" t="s">
        <v>37</v>
      </c>
      <c r="B27" s="6">
        <v>4620</v>
      </c>
      <c r="C27" s="5">
        <f t="shared" ref="C27:C32" si="3">B27/$B$33</f>
        <v>0.24520991454806007</v>
      </c>
      <c r="E27" s="38" t="s">
        <v>38</v>
      </c>
      <c r="F27" s="6">
        <v>1112</v>
      </c>
      <c r="G27" s="5">
        <f t="shared" si="2"/>
        <v>0.29629629629629628</v>
      </c>
      <c r="I27" s="32"/>
      <c r="J27" s="34"/>
    </row>
    <row r="28" spans="1:10" x14ac:dyDescent="0.25">
      <c r="A28" s="32" t="s">
        <v>38</v>
      </c>
      <c r="B28" s="6">
        <v>4964</v>
      </c>
      <c r="C28" s="5">
        <f t="shared" si="3"/>
        <v>0.26346796879146545</v>
      </c>
      <c r="E28" s="38" t="s">
        <v>39</v>
      </c>
      <c r="F28" s="6">
        <v>715</v>
      </c>
      <c r="G28" s="5">
        <f t="shared" si="2"/>
        <v>0.19051425526245669</v>
      </c>
      <c r="I28" s="32"/>
      <c r="J28" s="34"/>
    </row>
    <row r="29" spans="1:10" x14ac:dyDescent="0.25">
      <c r="A29" s="32" t="s">
        <v>39</v>
      </c>
      <c r="B29" s="6">
        <v>3443</v>
      </c>
      <c r="C29" s="5">
        <f t="shared" si="3"/>
        <v>0.18273976965129241</v>
      </c>
      <c r="E29" s="38" t="s">
        <v>40</v>
      </c>
      <c r="F29" s="6">
        <v>228</v>
      </c>
      <c r="G29" s="5">
        <f t="shared" si="2"/>
        <v>6.0751398880895285E-2</v>
      </c>
      <c r="I29" s="32"/>
      <c r="J29" s="34"/>
    </row>
    <row r="30" spans="1:10" x14ac:dyDescent="0.25">
      <c r="A30" s="32" t="s">
        <v>40</v>
      </c>
      <c r="B30" s="6">
        <v>1243</v>
      </c>
      <c r="C30" s="5">
        <f t="shared" si="3"/>
        <v>6.5973143676025692E-2</v>
      </c>
      <c r="E30" s="13" t="s">
        <v>8</v>
      </c>
      <c r="F30" s="14">
        <v>451</v>
      </c>
      <c r="G30" s="15">
        <f t="shared" si="2"/>
        <v>0.12017053024247269</v>
      </c>
      <c r="I30" s="32"/>
      <c r="J30" s="34"/>
    </row>
    <row r="31" spans="1:10" ht="15.75" thickBot="1" x14ac:dyDescent="0.3">
      <c r="A31" s="32" t="s">
        <v>8</v>
      </c>
      <c r="B31" s="6">
        <v>2094</v>
      </c>
      <c r="C31" s="5">
        <f t="shared" si="3"/>
        <v>0.11114059763282204</v>
      </c>
      <c r="E31" s="39" t="s">
        <v>5</v>
      </c>
      <c r="F31" s="3">
        <f>SUM(F25:F30)</f>
        <v>3753</v>
      </c>
      <c r="G31" s="2"/>
      <c r="I31" s="33"/>
      <c r="J31" s="2"/>
    </row>
    <row r="32" spans="1:10" ht="15.75" thickBot="1" x14ac:dyDescent="0.3">
      <c r="A32" s="13" t="s">
        <v>9</v>
      </c>
      <c r="B32" s="14">
        <v>128</v>
      </c>
      <c r="C32" s="15">
        <f t="shared" si="3"/>
        <v>6.7936946021973357E-3</v>
      </c>
      <c r="E32" s="36"/>
      <c r="F32" s="36"/>
      <c r="G32" s="36"/>
    </row>
    <row r="33" spans="1:7" ht="52.5" thickBot="1" x14ac:dyDescent="0.35">
      <c r="A33" s="33" t="s">
        <v>5</v>
      </c>
      <c r="B33" s="3">
        <f>SUM(B26:B32)</f>
        <v>18841</v>
      </c>
      <c r="C33" s="2"/>
      <c r="E33" s="69" t="s">
        <v>59</v>
      </c>
      <c r="F33" s="70"/>
      <c r="G33" s="71"/>
    </row>
    <row r="34" spans="1:7" ht="15.75" thickBot="1" x14ac:dyDescent="0.3">
      <c r="E34" s="12" t="s">
        <v>6</v>
      </c>
      <c r="F34" s="4" t="s">
        <v>7</v>
      </c>
      <c r="G34" s="11" t="s">
        <v>2</v>
      </c>
    </row>
    <row r="35" spans="1:7" ht="18" thickBot="1" x14ac:dyDescent="0.35">
      <c r="A35" s="187" t="s">
        <v>119</v>
      </c>
      <c r="B35" s="188"/>
      <c r="C35" s="189"/>
      <c r="E35" s="38" t="s">
        <v>36</v>
      </c>
      <c r="F35" s="6">
        <f>F25</f>
        <v>463</v>
      </c>
      <c r="G35" s="5">
        <f>F35/$F$37</f>
        <v>0.37129109863672816</v>
      </c>
    </row>
    <row r="36" spans="1:7" x14ac:dyDescent="0.25">
      <c r="A36" s="12" t="s">
        <v>0</v>
      </c>
      <c r="B36" s="4" t="s">
        <v>1</v>
      </c>
      <c r="C36" s="11" t="s">
        <v>2</v>
      </c>
      <c r="E36" s="13" t="s">
        <v>37</v>
      </c>
      <c r="F36" s="14">
        <f>F26</f>
        <v>784</v>
      </c>
      <c r="G36" s="15">
        <f>F36/$F$37</f>
        <v>0.62870890136327184</v>
      </c>
    </row>
    <row r="37" spans="1:7" ht="15.75" thickBot="1" x14ac:dyDescent="0.3">
      <c r="A37" s="38" t="s">
        <v>3</v>
      </c>
      <c r="B37" s="6">
        <v>12132</v>
      </c>
      <c r="C37" s="5">
        <v>0.83799999999999997</v>
      </c>
      <c r="E37" s="39" t="s">
        <v>5</v>
      </c>
      <c r="F37" s="3">
        <f>SUM(F35:F36)</f>
        <v>1247</v>
      </c>
      <c r="G37" s="2"/>
    </row>
    <row r="38" spans="1:7" x14ac:dyDescent="0.25">
      <c r="A38" s="13" t="s">
        <v>4</v>
      </c>
      <c r="B38" s="14">
        <v>2349</v>
      </c>
      <c r="C38" s="15">
        <v>0.16200000000000001</v>
      </c>
      <c r="E38" s="36" t="s">
        <v>120</v>
      </c>
      <c r="F38" s="36"/>
      <c r="G38" s="36"/>
    </row>
    <row r="39" spans="1:7" ht="15.75" thickBot="1" x14ac:dyDescent="0.3">
      <c r="A39" s="39" t="s">
        <v>5</v>
      </c>
      <c r="B39" s="3">
        <v>14481</v>
      </c>
      <c r="C39" s="42"/>
      <c r="E39" s="36"/>
      <c r="F39" s="36"/>
      <c r="G39" s="36"/>
    </row>
    <row r="40" spans="1:7" ht="52.5" thickBot="1" x14ac:dyDescent="0.35">
      <c r="A40" s="36"/>
      <c r="B40" s="36"/>
      <c r="C40" s="36"/>
      <c r="E40" s="69" t="s">
        <v>60</v>
      </c>
      <c r="F40" s="70"/>
      <c r="G40" s="71"/>
    </row>
    <row r="41" spans="1:7" ht="18" thickBot="1" x14ac:dyDescent="0.35">
      <c r="A41" s="160" t="s">
        <v>117</v>
      </c>
      <c r="B41" s="161"/>
      <c r="C41" s="162"/>
      <c r="E41" s="12" t="s">
        <v>12</v>
      </c>
      <c r="F41" s="4" t="s">
        <v>1</v>
      </c>
      <c r="G41" s="11" t="s">
        <v>2</v>
      </c>
    </row>
    <row r="42" spans="1:7" x14ac:dyDescent="0.25">
      <c r="A42" s="12" t="s">
        <v>0</v>
      </c>
      <c r="B42" s="4" t="s">
        <v>1</v>
      </c>
      <c r="C42" s="11" t="s">
        <v>2</v>
      </c>
      <c r="E42" s="38" t="s">
        <v>14</v>
      </c>
      <c r="F42" s="6">
        <v>1648</v>
      </c>
      <c r="G42" s="5">
        <f t="shared" ref="G42:G52" si="4">F42/$F$53</f>
        <v>0.43911537436717291</v>
      </c>
    </row>
    <row r="43" spans="1:7" x14ac:dyDescent="0.25">
      <c r="A43" s="38" t="s">
        <v>3</v>
      </c>
      <c r="B43" s="6">
        <v>13824</v>
      </c>
      <c r="C43" s="5">
        <v>0.75</v>
      </c>
      <c r="E43" s="38" t="s">
        <v>13</v>
      </c>
      <c r="F43" s="6">
        <v>919</v>
      </c>
      <c r="G43" s="5">
        <f t="shared" si="4"/>
        <v>0.24487077005062616</v>
      </c>
    </row>
    <row r="44" spans="1:7" x14ac:dyDescent="0.25">
      <c r="A44" s="13" t="s">
        <v>4</v>
      </c>
      <c r="B44" s="14">
        <v>4620</v>
      </c>
      <c r="C44" s="15">
        <v>0.25</v>
      </c>
      <c r="E44" s="38" t="s">
        <v>16</v>
      </c>
      <c r="F44" s="6">
        <v>323</v>
      </c>
      <c r="G44" s="5">
        <f t="shared" si="4"/>
        <v>8.606448174793499E-2</v>
      </c>
    </row>
    <row r="45" spans="1:7" ht="15.75" thickBot="1" x14ac:dyDescent="0.3">
      <c r="A45" s="39" t="s">
        <v>5</v>
      </c>
      <c r="B45" s="3">
        <v>18444</v>
      </c>
      <c r="C45" s="2"/>
      <c r="E45" s="38" t="s">
        <v>20</v>
      </c>
      <c r="F45" s="6">
        <v>170</v>
      </c>
      <c r="G45" s="5">
        <f t="shared" si="4"/>
        <v>4.5297095656807888E-2</v>
      </c>
    </row>
    <row r="46" spans="1:7" ht="15.75" thickBot="1" x14ac:dyDescent="0.3">
      <c r="E46" s="38" t="s">
        <v>15</v>
      </c>
      <c r="F46" s="6">
        <v>86</v>
      </c>
      <c r="G46" s="5">
        <f t="shared" si="4"/>
        <v>2.291500133226752E-2</v>
      </c>
    </row>
    <row r="47" spans="1:7" ht="18" thickBot="1" x14ac:dyDescent="0.35">
      <c r="A47" s="156" t="s">
        <v>41</v>
      </c>
      <c r="B47" s="157"/>
      <c r="C47" s="158"/>
      <c r="E47" s="38" t="s">
        <v>22</v>
      </c>
      <c r="F47" s="6">
        <v>76</v>
      </c>
      <c r="G47" s="5">
        <f t="shared" si="4"/>
        <v>2.0250466293631763E-2</v>
      </c>
    </row>
    <row r="48" spans="1:7" x14ac:dyDescent="0.25">
      <c r="A48" s="12" t="s">
        <v>6</v>
      </c>
      <c r="B48" s="4" t="s">
        <v>7</v>
      </c>
      <c r="C48" s="11" t="s">
        <v>2</v>
      </c>
      <c r="E48" s="38" t="s">
        <v>70</v>
      </c>
      <c r="F48" s="6">
        <v>60</v>
      </c>
      <c r="G48" s="5">
        <f t="shared" si="4"/>
        <v>1.5987210231814548E-2</v>
      </c>
    </row>
    <row r="49" spans="1:30" x14ac:dyDescent="0.25">
      <c r="A49" s="32" t="s">
        <v>36</v>
      </c>
      <c r="B49" s="6">
        <f>B26</f>
        <v>2349</v>
      </c>
      <c r="C49" s="5">
        <f>B49/$B$51</f>
        <v>0.3370641411967284</v>
      </c>
      <c r="E49" s="38" t="s">
        <v>32</v>
      </c>
      <c r="F49" s="6">
        <v>60</v>
      </c>
      <c r="G49" s="5">
        <f t="shared" si="4"/>
        <v>1.5987210231814548E-2</v>
      </c>
    </row>
    <row r="50" spans="1:30" x14ac:dyDescent="0.25">
      <c r="A50" s="13" t="s">
        <v>37</v>
      </c>
      <c r="B50" s="14">
        <f>B27</f>
        <v>4620</v>
      </c>
      <c r="C50" s="15">
        <f>B50/$B$51</f>
        <v>0.66293585880327166</v>
      </c>
      <c r="E50" s="38" t="s">
        <v>18</v>
      </c>
      <c r="F50" s="6">
        <v>57</v>
      </c>
      <c r="G50" s="5">
        <f t="shared" si="4"/>
        <v>1.5187849720223821E-2</v>
      </c>
    </row>
    <row r="51" spans="1:30" ht="15.75" thickBot="1" x14ac:dyDescent="0.3">
      <c r="A51" s="33" t="s">
        <v>5</v>
      </c>
      <c r="B51" s="3">
        <f>SUM(B49:B50)</f>
        <v>6969</v>
      </c>
      <c r="C51" s="2"/>
      <c r="E51" s="38" t="s">
        <v>19</v>
      </c>
      <c r="F51" s="6">
        <v>49</v>
      </c>
      <c r="G51" s="5">
        <f t="shared" si="4"/>
        <v>1.3056221689315214E-2</v>
      </c>
    </row>
    <row r="52" spans="1:30" ht="15.75" thickBot="1" x14ac:dyDescent="0.3">
      <c r="E52" s="13" t="s">
        <v>33</v>
      </c>
      <c r="F52" s="14">
        <v>305</v>
      </c>
      <c r="G52" s="15">
        <f t="shared" si="4"/>
        <v>8.1268318678390628E-2</v>
      </c>
    </row>
    <row r="53" spans="1:30" ht="18" thickBot="1" x14ac:dyDescent="0.35">
      <c r="A53" s="160" t="s">
        <v>44</v>
      </c>
      <c r="B53" s="161"/>
      <c r="C53" s="162"/>
      <c r="E53" s="39" t="s">
        <v>5</v>
      </c>
      <c r="F53" s="3">
        <f>SUM(F42:F52)</f>
        <v>3753</v>
      </c>
      <c r="G53" s="2"/>
    </row>
    <row r="54" spans="1:30" s="31" customFormat="1" ht="34.5" customHeight="1" x14ac:dyDescent="0.25">
      <c r="A54" s="12" t="s">
        <v>45</v>
      </c>
      <c r="B54" s="4" t="s">
        <v>7</v>
      </c>
      <c r="C54" s="11" t="s">
        <v>2</v>
      </c>
      <c r="D54" s="30"/>
      <c r="E54" s="50" t="s">
        <v>108</v>
      </c>
      <c r="F54" s="46"/>
      <c r="G54" s="47"/>
      <c r="H54" s="30"/>
      <c r="I54" s="30"/>
      <c r="J54" s="30"/>
      <c r="K54" s="30"/>
      <c r="L54" s="30"/>
      <c r="M54" s="30"/>
      <c r="N54" s="30"/>
      <c r="O54" s="30"/>
      <c r="P54" s="30"/>
      <c r="Q54" s="30"/>
      <c r="R54" s="30"/>
      <c r="S54" s="30"/>
      <c r="T54" s="30"/>
      <c r="U54" s="30"/>
      <c r="V54" s="30"/>
      <c r="W54" s="30"/>
      <c r="X54" s="30"/>
      <c r="Y54" s="30"/>
      <c r="Z54" s="30"/>
      <c r="AA54" s="30"/>
      <c r="AB54" s="30"/>
      <c r="AC54" s="30"/>
      <c r="AD54" s="30"/>
    </row>
    <row r="55" spans="1:30" ht="15.75" thickBot="1" x14ac:dyDescent="0.3">
      <c r="A55" s="32" t="s">
        <v>46</v>
      </c>
      <c r="B55" s="6">
        <v>886</v>
      </c>
      <c r="C55" s="5">
        <f t="shared" ref="C55:C61" si="5">B55/$B$62</f>
        <v>4.7025104824584683E-2</v>
      </c>
      <c r="D55" s="31"/>
      <c r="E55" s="36"/>
      <c r="F55" s="36"/>
      <c r="G55" s="36"/>
    </row>
    <row r="56" spans="1:30" ht="69.75" thickBot="1" x14ac:dyDescent="0.35">
      <c r="A56" s="32" t="s">
        <v>47</v>
      </c>
      <c r="B56" s="6">
        <v>1337</v>
      </c>
      <c r="C56" s="5">
        <f t="shared" si="5"/>
        <v>7.0962263149514357E-2</v>
      </c>
      <c r="E56" s="69" t="s">
        <v>61</v>
      </c>
      <c r="F56" s="70"/>
      <c r="G56" s="71"/>
    </row>
    <row r="57" spans="1:30" x14ac:dyDescent="0.25">
      <c r="A57" s="38" t="s">
        <v>48</v>
      </c>
      <c r="B57" s="6">
        <v>5243</v>
      </c>
      <c r="C57" s="5">
        <f t="shared" si="5"/>
        <v>0.27827609999469244</v>
      </c>
      <c r="E57" s="12" t="s">
        <v>12</v>
      </c>
      <c r="F57" s="4" t="s">
        <v>1</v>
      </c>
      <c r="G57" s="11" t="s">
        <v>2</v>
      </c>
    </row>
    <row r="58" spans="1:30" x14ac:dyDescent="0.25">
      <c r="A58" s="38" t="s">
        <v>49</v>
      </c>
      <c r="B58" s="6">
        <v>4315</v>
      </c>
      <c r="C58" s="5">
        <f t="shared" si="5"/>
        <v>0.22902181412876174</v>
      </c>
      <c r="E58" s="38" t="s">
        <v>13</v>
      </c>
      <c r="F58" s="6">
        <v>465</v>
      </c>
      <c r="G58" s="5">
        <f t="shared" ref="G58:G68" si="6">F58/$F$69</f>
        <v>0.37289494787489974</v>
      </c>
    </row>
    <row r="59" spans="1:30" x14ac:dyDescent="0.25">
      <c r="A59" s="38" t="s">
        <v>50</v>
      </c>
      <c r="B59" s="6">
        <v>2429</v>
      </c>
      <c r="C59" s="5">
        <f t="shared" si="5"/>
        <v>0.12892097022451038</v>
      </c>
      <c r="E59" s="38" t="s">
        <v>14</v>
      </c>
      <c r="F59" s="6">
        <v>418</v>
      </c>
      <c r="G59" s="5">
        <f t="shared" si="6"/>
        <v>0.3352044907778669</v>
      </c>
    </row>
    <row r="60" spans="1:30" x14ac:dyDescent="0.25">
      <c r="A60" s="38" t="s">
        <v>51</v>
      </c>
      <c r="B60" s="6">
        <v>2218</v>
      </c>
      <c r="C60" s="5">
        <f t="shared" si="5"/>
        <v>0.1177219892787007</v>
      </c>
      <c r="E60" s="38" t="s">
        <v>16</v>
      </c>
      <c r="F60" s="6">
        <v>103</v>
      </c>
      <c r="G60" s="5">
        <f t="shared" si="6"/>
        <v>8.259823576583801E-2</v>
      </c>
    </row>
    <row r="61" spans="1:30" x14ac:dyDescent="0.25">
      <c r="A61" s="13" t="s">
        <v>52</v>
      </c>
      <c r="B61" s="14">
        <v>2413</v>
      </c>
      <c r="C61" s="15">
        <f t="shared" si="5"/>
        <v>0.12807175839923571</v>
      </c>
      <c r="E61" s="38" t="s">
        <v>70</v>
      </c>
      <c r="F61" s="6">
        <v>60</v>
      </c>
      <c r="G61" s="5">
        <f t="shared" si="6"/>
        <v>4.8115477145148355E-2</v>
      </c>
    </row>
    <row r="62" spans="1:30" ht="15.75" thickBot="1" x14ac:dyDescent="0.3">
      <c r="A62" s="39" t="s">
        <v>5</v>
      </c>
      <c r="B62" s="3">
        <f>SUM(B55:B61)</f>
        <v>18841</v>
      </c>
      <c r="C62" s="2"/>
      <c r="E62" s="38" t="s">
        <v>98</v>
      </c>
      <c r="F62" s="6">
        <v>46</v>
      </c>
      <c r="G62" s="5">
        <f t="shared" si="6"/>
        <v>3.6888532477947072E-2</v>
      </c>
    </row>
    <row r="63" spans="1:30" ht="15.75" thickBot="1" x14ac:dyDescent="0.3">
      <c r="A63" s="36"/>
      <c r="B63" s="36"/>
      <c r="C63" s="36"/>
      <c r="E63" s="38" t="s">
        <v>18</v>
      </c>
      <c r="F63" s="6">
        <v>39</v>
      </c>
      <c r="G63" s="5">
        <f t="shared" si="6"/>
        <v>3.1275060144346431E-2</v>
      </c>
    </row>
    <row r="64" spans="1:30" ht="52.5" thickBot="1" x14ac:dyDescent="0.35">
      <c r="A64" s="69" t="s">
        <v>53</v>
      </c>
      <c r="B64" s="70"/>
      <c r="C64" s="71"/>
      <c r="E64" s="38" t="s">
        <v>20</v>
      </c>
      <c r="F64" s="6">
        <v>35</v>
      </c>
      <c r="G64" s="5">
        <f t="shared" si="6"/>
        <v>2.8067361668003207E-2</v>
      </c>
    </row>
    <row r="65" spans="1:7" x14ac:dyDescent="0.25">
      <c r="A65" s="12" t="s">
        <v>45</v>
      </c>
      <c r="B65" s="4" t="s">
        <v>7</v>
      </c>
      <c r="C65" s="11" t="s">
        <v>2</v>
      </c>
      <c r="E65" s="38" t="s">
        <v>27</v>
      </c>
      <c r="F65" s="6">
        <v>25</v>
      </c>
      <c r="G65" s="5">
        <f t="shared" si="6"/>
        <v>2.0048115477145148E-2</v>
      </c>
    </row>
    <row r="66" spans="1:7" x14ac:dyDescent="0.25">
      <c r="A66" s="38" t="s">
        <v>46</v>
      </c>
      <c r="B66" s="6">
        <v>333</v>
      </c>
      <c r="C66" s="5">
        <f t="shared" ref="C66:C72" si="7">B66/$B$73</f>
        <v>4.7783039173482568E-2</v>
      </c>
      <c r="E66" s="38" t="s">
        <v>19</v>
      </c>
      <c r="F66" s="6">
        <v>17</v>
      </c>
      <c r="G66" s="5">
        <f t="shared" si="6"/>
        <v>1.3632718524458701E-2</v>
      </c>
    </row>
    <row r="67" spans="1:7" x14ac:dyDescent="0.25">
      <c r="A67" s="38" t="s">
        <v>47</v>
      </c>
      <c r="B67" s="6">
        <v>480</v>
      </c>
      <c r="C67" s="5">
        <f t="shared" si="7"/>
        <v>6.8876452862677573E-2</v>
      </c>
      <c r="E67" s="38" t="s">
        <v>23</v>
      </c>
      <c r="F67" s="6">
        <v>15</v>
      </c>
      <c r="G67" s="5">
        <f t="shared" si="6"/>
        <v>1.2028869286287089E-2</v>
      </c>
    </row>
    <row r="68" spans="1:7" x14ac:dyDescent="0.25">
      <c r="A68" s="38" t="s">
        <v>48</v>
      </c>
      <c r="B68" s="6">
        <v>2130</v>
      </c>
      <c r="C68" s="5">
        <f t="shared" si="7"/>
        <v>0.30563925957813171</v>
      </c>
      <c r="E68" s="13" t="s">
        <v>100</v>
      </c>
      <c r="F68" s="14">
        <v>24</v>
      </c>
      <c r="G68" s="15">
        <f t="shared" si="6"/>
        <v>1.9246190858059342E-2</v>
      </c>
    </row>
    <row r="69" spans="1:7" ht="15.75" thickBot="1" x14ac:dyDescent="0.3">
      <c r="A69" s="38" t="s">
        <v>49</v>
      </c>
      <c r="B69" s="6">
        <v>1329</v>
      </c>
      <c r="C69" s="5">
        <f t="shared" si="7"/>
        <v>0.19070167886353853</v>
      </c>
      <c r="E69" s="39" t="s">
        <v>5</v>
      </c>
      <c r="F69" s="3">
        <f>SUM(F58:F68)</f>
        <v>1247</v>
      </c>
      <c r="G69" s="2"/>
    </row>
    <row r="70" spans="1:7" x14ac:dyDescent="0.25">
      <c r="A70" s="38" t="s">
        <v>50</v>
      </c>
      <c r="B70" s="6">
        <v>917</v>
      </c>
      <c r="C70" s="5">
        <f t="shared" si="7"/>
        <v>0.13158272348974029</v>
      </c>
      <c r="E70" s="36"/>
      <c r="F70" s="36"/>
      <c r="G70" s="36"/>
    </row>
    <row r="71" spans="1:7" x14ac:dyDescent="0.25">
      <c r="A71" s="38" t="s">
        <v>51</v>
      </c>
      <c r="B71" s="6">
        <v>532</v>
      </c>
      <c r="C71" s="5">
        <f t="shared" si="7"/>
        <v>7.6338068589467636E-2</v>
      </c>
      <c r="E71" s="36" t="s">
        <v>109</v>
      </c>
      <c r="F71" s="36"/>
      <c r="G71" s="36"/>
    </row>
    <row r="72" spans="1:7" x14ac:dyDescent="0.25">
      <c r="A72" s="13" t="s">
        <v>52</v>
      </c>
      <c r="B72" s="14">
        <v>1248</v>
      </c>
      <c r="C72" s="15">
        <f t="shared" si="7"/>
        <v>0.17907877744296169</v>
      </c>
    </row>
    <row r="73" spans="1:7" ht="15.75" thickBot="1" x14ac:dyDescent="0.3">
      <c r="A73" s="39" t="s">
        <v>5</v>
      </c>
      <c r="B73" s="3">
        <f>SUM(B66:B72)</f>
        <v>6969</v>
      </c>
      <c r="C73" s="2"/>
    </row>
    <row r="80" spans="1:7" ht="15.75" thickBot="1" x14ac:dyDescent="0.3"/>
    <row r="81" spans="1:16" ht="18" thickBot="1" x14ac:dyDescent="0.35">
      <c r="A81" s="160" t="s">
        <v>11</v>
      </c>
      <c r="B81" s="161"/>
      <c r="C81" s="162"/>
    </row>
    <row r="82" spans="1:16" ht="17.100000000000001" customHeight="1" x14ac:dyDescent="0.25">
      <c r="A82" s="12" t="s">
        <v>12</v>
      </c>
      <c r="B82" s="4" t="s">
        <v>1</v>
      </c>
      <c r="C82" s="11" t="s">
        <v>2</v>
      </c>
    </row>
    <row r="83" spans="1:16" x14ac:dyDescent="0.25">
      <c r="A83" s="18" t="s">
        <v>14</v>
      </c>
      <c r="B83" s="6">
        <v>6632</v>
      </c>
      <c r="C83" s="5">
        <f t="shared" ref="C83:C93" si="8">B83/$B$94</f>
        <v>0.35199830157634943</v>
      </c>
    </row>
    <row r="84" spans="1:16" x14ac:dyDescent="0.25">
      <c r="A84" s="18" t="s">
        <v>13</v>
      </c>
      <c r="B84" s="6">
        <v>5895</v>
      </c>
      <c r="C84" s="5">
        <f t="shared" si="8"/>
        <v>0.3128814818746351</v>
      </c>
    </row>
    <row r="85" spans="1:16" x14ac:dyDescent="0.25">
      <c r="A85" s="18" t="s">
        <v>16</v>
      </c>
      <c r="B85" s="6">
        <v>1745</v>
      </c>
      <c r="C85" s="5">
        <f t="shared" si="8"/>
        <v>9.2617164694018358E-2</v>
      </c>
    </row>
    <row r="86" spans="1:16" x14ac:dyDescent="0.25">
      <c r="A86" s="18" t="s">
        <v>20</v>
      </c>
      <c r="B86" s="6">
        <v>779</v>
      </c>
      <c r="C86" s="5">
        <f t="shared" si="8"/>
        <v>4.134600074306035E-2</v>
      </c>
    </row>
    <row r="87" spans="1:16" x14ac:dyDescent="0.25">
      <c r="A87" s="18" t="s">
        <v>15</v>
      </c>
      <c r="B87" s="6">
        <v>522</v>
      </c>
      <c r="C87" s="5">
        <f t="shared" si="8"/>
        <v>2.7705535799586008E-2</v>
      </c>
    </row>
    <row r="88" spans="1:16" x14ac:dyDescent="0.25">
      <c r="A88" s="18" t="s">
        <v>70</v>
      </c>
      <c r="B88" s="6">
        <v>313</v>
      </c>
      <c r="C88" s="5">
        <f t="shared" si="8"/>
        <v>1.6612706331935671E-2</v>
      </c>
    </row>
    <row r="89" spans="1:16" x14ac:dyDescent="0.25">
      <c r="A89" s="18" t="s">
        <v>22</v>
      </c>
      <c r="B89" s="6">
        <v>305</v>
      </c>
      <c r="C89" s="5">
        <f t="shared" si="8"/>
        <v>1.618810041929834E-2</v>
      </c>
    </row>
    <row r="90" spans="1:16" x14ac:dyDescent="0.25">
      <c r="A90" s="18" t="s">
        <v>32</v>
      </c>
      <c r="B90" s="6">
        <v>259</v>
      </c>
      <c r="C90" s="5">
        <f t="shared" si="8"/>
        <v>1.374661642163367E-2</v>
      </c>
    </row>
    <row r="91" spans="1:16" x14ac:dyDescent="0.25">
      <c r="A91" s="18" t="s">
        <v>23</v>
      </c>
      <c r="B91" s="6">
        <v>256</v>
      </c>
      <c r="C91" s="5">
        <f t="shared" si="8"/>
        <v>1.3587389204394671E-2</v>
      </c>
      <c r="E91" s="36"/>
      <c r="F91" s="36"/>
      <c r="G91" s="36"/>
    </row>
    <row r="92" spans="1:16" s="36" customFormat="1" x14ac:dyDescent="0.25">
      <c r="A92" s="18" t="s">
        <v>19</v>
      </c>
      <c r="B92" s="6">
        <v>251</v>
      </c>
      <c r="C92" s="5">
        <f t="shared" si="8"/>
        <v>1.3322010508996339E-2</v>
      </c>
    </row>
    <row r="93" spans="1:16" x14ac:dyDescent="0.25">
      <c r="A93" s="19" t="s">
        <v>33</v>
      </c>
      <c r="B93" s="14">
        <v>1884</v>
      </c>
      <c r="C93" s="15">
        <f t="shared" si="8"/>
        <v>9.9994692426092033E-2</v>
      </c>
      <c r="D93" s="36"/>
      <c r="E93" s="36"/>
      <c r="F93" s="36"/>
      <c r="G93" s="36"/>
      <c r="H93" s="36"/>
      <c r="I93" s="36"/>
      <c r="J93" s="36"/>
      <c r="K93" s="36"/>
      <c r="L93" s="36"/>
      <c r="M93" s="36"/>
      <c r="N93" s="36"/>
      <c r="O93" s="36"/>
      <c r="P93" s="36"/>
    </row>
    <row r="94" spans="1:16" ht="15.75" thickBot="1" x14ac:dyDescent="0.3">
      <c r="A94" s="33" t="s">
        <v>5</v>
      </c>
      <c r="B94" s="3">
        <f>SUM(B83:B93)</f>
        <v>18841</v>
      </c>
      <c r="C94" s="2"/>
      <c r="D94" s="36"/>
      <c r="E94" s="36"/>
      <c r="F94" s="36"/>
      <c r="G94" s="36"/>
      <c r="H94" s="36"/>
      <c r="I94" s="36"/>
      <c r="J94" s="36"/>
      <c r="K94" s="36"/>
      <c r="L94" s="36"/>
      <c r="M94" s="36"/>
      <c r="N94" s="36"/>
      <c r="O94" s="36"/>
      <c r="P94" s="36"/>
    </row>
    <row r="95" spans="1:16" ht="15.75" thickBot="1" x14ac:dyDescent="0.3">
      <c r="D95" s="36"/>
      <c r="H95" s="36"/>
      <c r="I95" s="36"/>
      <c r="J95" s="36"/>
      <c r="K95" s="36"/>
      <c r="L95" s="36"/>
      <c r="M95" s="36"/>
      <c r="N95" s="36"/>
      <c r="O95" s="36"/>
      <c r="P95" s="36"/>
    </row>
    <row r="96" spans="1:16" ht="18" thickBot="1" x14ac:dyDescent="0.35">
      <c r="A96" s="156" t="s">
        <v>42</v>
      </c>
      <c r="B96" s="157"/>
      <c r="C96" s="158"/>
    </row>
    <row r="97" spans="1:3" x14ac:dyDescent="0.25">
      <c r="A97" s="12" t="s">
        <v>12</v>
      </c>
      <c r="B97" s="4" t="s">
        <v>1</v>
      </c>
      <c r="C97" s="11" t="s">
        <v>2</v>
      </c>
    </row>
    <row r="98" spans="1:3" x14ac:dyDescent="0.25">
      <c r="A98" s="32" t="s">
        <v>13</v>
      </c>
      <c r="B98" s="6">
        <v>2545</v>
      </c>
      <c r="C98" s="5">
        <f t="shared" ref="C98:C108" si="9">B98/$B$109</f>
        <v>0.36518869278232169</v>
      </c>
    </row>
    <row r="99" spans="1:3" x14ac:dyDescent="0.25">
      <c r="A99" s="32" t="s">
        <v>14</v>
      </c>
      <c r="B99" s="6">
        <v>2361</v>
      </c>
      <c r="C99" s="5">
        <f t="shared" si="9"/>
        <v>0.3387860525182953</v>
      </c>
    </row>
    <row r="100" spans="1:3" x14ac:dyDescent="0.25">
      <c r="A100" s="32" t="s">
        <v>16</v>
      </c>
      <c r="B100" s="6">
        <v>366</v>
      </c>
      <c r="C100" s="5">
        <f t="shared" si="9"/>
        <v>5.2518295307791646E-2</v>
      </c>
    </row>
    <row r="101" spans="1:3" x14ac:dyDescent="0.25">
      <c r="A101" s="32" t="s">
        <v>20</v>
      </c>
      <c r="B101" s="6">
        <v>344</v>
      </c>
      <c r="C101" s="5">
        <f t="shared" si="9"/>
        <v>4.9361457884918927E-2</v>
      </c>
    </row>
    <row r="102" spans="1:3" x14ac:dyDescent="0.25">
      <c r="A102" s="32" t="s">
        <v>70</v>
      </c>
      <c r="B102" s="6">
        <v>295</v>
      </c>
      <c r="C102" s="5">
        <f t="shared" si="9"/>
        <v>4.233031998852059E-2</v>
      </c>
    </row>
    <row r="103" spans="1:3" x14ac:dyDescent="0.25">
      <c r="A103" s="32" t="s">
        <v>23</v>
      </c>
      <c r="B103" s="6">
        <v>158</v>
      </c>
      <c r="C103" s="5">
        <f t="shared" si="9"/>
        <v>2.2671832400631368E-2</v>
      </c>
    </row>
    <row r="104" spans="1:3" ht="17.100000000000001" customHeight="1" x14ac:dyDescent="0.25">
      <c r="A104" s="32" t="s">
        <v>19</v>
      </c>
      <c r="B104" s="6">
        <v>112</v>
      </c>
      <c r="C104" s="5">
        <f t="shared" si="9"/>
        <v>1.6071172334624767E-2</v>
      </c>
    </row>
    <row r="105" spans="1:3" x14ac:dyDescent="0.25">
      <c r="A105" s="32" t="s">
        <v>18</v>
      </c>
      <c r="B105" s="6">
        <v>110</v>
      </c>
      <c r="C105" s="5">
        <f t="shared" si="9"/>
        <v>1.578418711436361E-2</v>
      </c>
    </row>
    <row r="106" spans="1:3" x14ac:dyDescent="0.25">
      <c r="A106" s="32" t="s">
        <v>15</v>
      </c>
      <c r="B106" s="6">
        <v>90</v>
      </c>
      <c r="C106" s="5">
        <f t="shared" si="9"/>
        <v>1.2914334911752045E-2</v>
      </c>
    </row>
    <row r="107" spans="1:3" x14ac:dyDescent="0.25">
      <c r="A107" s="32" t="s">
        <v>95</v>
      </c>
      <c r="B107" s="6">
        <v>87</v>
      </c>
      <c r="C107" s="5">
        <f t="shared" si="9"/>
        <v>1.248385708136031E-2</v>
      </c>
    </row>
    <row r="108" spans="1:3" x14ac:dyDescent="0.25">
      <c r="A108" s="13" t="s">
        <v>33</v>
      </c>
      <c r="B108" s="14">
        <v>501</v>
      </c>
      <c r="C108" s="15">
        <f t="shared" si="9"/>
        <v>7.1889797675419712E-2</v>
      </c>
    </row>
    <row r="109" spans="1:3" ht="15.75" thickBot="1" x14ac:dyDescent="0.3">
      <c r="A109" s="33" t="s">
        <v>5</v>
      </c>
      <c r="B109" s="3">
        <f>SUM(B98:B108)</f>
        <v>6969</v>
      </c>
      <c r="C109" s="2"/>
    </row>
    <row r="115" spans="4:14" ht="17.100000000000001" customHeight="1" x14ac:dyDescent="0.25"/>
    <row r="121" spans="4:14" x14ac:dyDescent="0.25">
      <c r="E121" s="36"/>
      <c r="F121" s="36"/>
      <c r="G121" s="36"/>
    </row>
    <row r="122" spans="4:14" x14ac:dyDescent="0.25">
      <c r="D122" s="36"/>
      <c r="H122" s="36"/>
      <c r="I122" s="36"/>
      <c r="J122" s="36"/>
      <c r="K122" s="36"/>
      <c r="L122" s="36"/>
      <c r="M122" s="36"/>
      <c r="N122" s="36"/>
    </row>
    <row r="125" spans="4:14" ht="17.100000000000001" customHeight="1" x14ac:dyDescent="0.25"/>
    <row r="130" spans="1:6" x14ac:dyDescent="0.25">
      <c r="D130" s="36"/>
    </row>
    <row r="132" spans="1:6" ht="17.100000000000001" customHeight="1" x14ac:dyDescent="0.25">
      <c r="A132" s="43"/>
      <c r="B132" s="6"/>
      <c r="C132" s="43"/>
    </row>
    <row r="133" spans="1:6" x14ac:dyDescent="0.25">
      <c r="A133" s="45" t="s">
        <v>104</v>
      </c>
      <c r="B133" s="46"/>
      <c r="C133" s="47"/>
    </row>
    <row r="134" spans="1:6" x14ac:dyDescent="0.25">
      <c r="A134" s="48" t="s">
        <v>105</v>
      </c>
      <c r="B134" s="46"/>
      <c r="C134" s="47"/>
    </row>
    <row r="135" spans="1:6" x14ac:dyDescent="0.25">
      <c r="A135" s="48" t="s">
        <v>106</v>
      </c>
      <c r="B135" s="46"/>
      <c r="C135" s="47"/>
    </row>
    <row r="136" spans="1:6" x14ac:dyDescent="0.25">
      <c r="A136" s="36"/>
      <c r="B136" s="36"/>
      <c r="C136" s="36"/>
    </row>
    <row r="144" spans="1:6" x14ac:dyDescent="0.25">
      <c r="E144" s="36"/>
      <c r="F144" s="36"/>
    </row>
    <row r="146" spans="4:4" x14ac:dyDescent="0.25">
      <c r="D146" s="36"/>
    </row>
    <row r="148" spans="4:4" ht="17.100000000000001" customHeight="1" x14ac:dyDescent="0.25"/>
  </sheetData>
  <mergeCells count="11">
    <mergeCell ref="I5:J5"/>
    <mergeCell ref="A12:C12"/>
    <mergeCell ref="A24:C24"/>
    <mergeCell ref="A35:C35"/>
    <mergeCell ref="A41:C41"/>
    <mergeCell ref="A47:C47"/>
    <mergeCell ref="A81:C81"/>
    <mergeCell ref="A96:C96"/>
    <mergeCell ref="A53:C53"/>
    <mergeCell ref="A1:F1"/>
    <mergeCell ref="A5:C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48"/>
  <sheetViews>
    <sheetView topLeftCell="A43" workbookViewId="0">
      <selection activeCell="E58" sqref="E58:F62"/>
    </sheetView>
  </sheetViews>
  <sheetFormatPr defaultColWidth="8.85546875" defaultRowHeight="15" x14ac:dyDescent="0.25"/>
  <cols>
    <col min="1" max="1" width="30" style="36" bestFit="1" customWidth="1"/>
    <col min="2" max="2" width="10.7109375" style="36" bestFit="1" customWidth="1"/>
    <col min="3" max="3" width="7.85546875" style="36" customWidth="1"/>
    <col min="4" max="4" width="8.85546875" style="36"/>
    <col min="5" max="5" width="33.85546875" style="36" bestFit="1" customWidth="1"/>
    <col min="6" max="6" width="18.42578125" style="36" bestFit="1" customWidth="1"/>
    <col min="7" max="7" width="14.42578125" style="36" customWidth="1"/>
    <col min="8" max="8" width="8.85546875" style="36"/>
    <col min="9" max="9" width="19" style="36" bestFit="1" customWidth="1"/>
    <col min="10" max="16384" width="8.85546875" style="36"/>
  </cols>
  <sheetData>
    <row r="1" spans="1:10" ht="21" x14ac:dyDescent="0.35">
      <c r="A1" s="179" t="s">
        <v>157</v>
      </c>
      <c r="B1" s="179"/>
      <c r="C1" s="179"/>
      <c r="D1" s="179"/>
      <c r="E1" s="179"/>
      <c r="F1" s="179"/>
    </row>
    <row r="2" spans="1:10" ht="21" x14ac:dyDescent="0.35">
      <c r="A2" s="44" t="s">
        <v>102</v>
      </c>
      <c r="F2" s="130"/>
    </row>
    <row r="3" spans="1:10" ht="21" x14ac:dyDescent="0.35">
      <c r="A3" s="36" t="s">
        <v>103</v>
      </c>
      <c r="F3" s="130"/>
    </row>
    <row r="4" spans="1:10" ht="15.75" thickBot="1" x14ac:dyDescent="0.3"/>
    <row r="5" spans="1:10" ht="18" thickBot="1" x14ac:dyDescent="0.35">
      <c r="A5" s="160" t="s">
        <v>34</v>
      </c>
      <c r="B5" s="161"/>
      <c r="C5" s="162"/>
      <c r="E5" s="127" t="s">
        <v>96</v>
      </c>
      <c r="F5" s="128"/>
      <c r="G5" s="129"/>
      <c r="I5" s="160" t="s">
        <v>62</v>
      </c>
      <c r="J5" s="162"/>
    </row>
    <row r="6" spans="1:10" x14ac:dyDescent="0.25">
      <c r="A6" s="12" t="s">
        <v>0</v>
      </c>
      <c r="B6" s="4" t="s">
        <v>1</v>
      </c>
      <c r="C6" s="11" t="s">
        <v>2</v>
      </c>
      <c r="E6" s="12" t="s">
        <v>54</v>
      </c>
      <c r="F6" s="4" t="s">
        <v>1</v>
      </c>
      <c r="G6" s="11" t="s">
        <v>2</v>
      </c>
      <c r="I6" s="17" t="s">
        <v>156</v>
      </c>
      <c r="J6" s="35"/>
    </row>
    <row r="7" spans="1:10" x14ac:dyDescent="0.25">
      <c r="A7" s="38" t="s">
        <v>3</v>
      </c>
      <c r="B7" s="6">
        <v>100773</v>
      </c>
      <c r="C7" s="5">
        <f>B7/$B$9</f>
        <v>0.97093168898737836</v>
      </c>
      <c r="E7" s="38" t="s">
        <v>55</v>
      </c>
      <c r="F7" s="6">
        <v>40003</v>
      </c>
      <c r="G7" s="5">
        <f>F7/$F$9</f>
        <v>0.98454382122025053</v>
      </c>
      <c r="I7" s="38" t="s">
        <v>155</v>
      </c>
      <c r="J7" s="35"/>
    </row>
    <row r="8" spans="1:10" x14ac:dyDescent="0.25">
      <c r="A8" s="13" t="s">
        <v>4</v>
      </c>
      <c r="B8" s="14">
        <v>3017</v>
      </c>
      <c r="C8" s="15">
        <f>B8/$B$9</f>
        <v>2.9068311012621639E-2</v>
      </c>
      <c r="E8" s="13" t="s">
        <v>58</v>
      </c>
      <c r="F8" s="14">
        <v>628</v>
      </c>
      <c r="G8" s="15">
        <f>F8/$F$9</f>
        <v>1.5456178779749452E-2</v>
      </c>
      <c r="I8" s="38" t="s">
        <v>154</v>
      </c>
      <c r="J8" s="35"/>
    </row>
    <row r="9" spans="1:10" ht="15.75" thickBot="1" x14ac:dyDescent="0.3">
      <c r="A9" s="39" t="s">
        <v>5</v>
      </c>
      <c r="B9" s="3">
        <f>SUM(B7:B8)</f>
        <v>103790</v>
      </c>
      <c r="C9" s="2"/>
      <c r="E9" s="39" t="s">
        <v>5</v>
      </c>
      <c r="F9" s="3">
        <f>SUM(F7:F8)</f>
        <v>40631</v>
      </c>
      <c r="G9" s="2"/>
      <c r="I9" s="38" t="s">
        <v>153</v>
      </c>
      <c r="J9" s="35"/>
    </row>
    <row r="10" spans="1:10" x14ac:dyDescent="0.25">
      <c r="A10" s="36" t="s">
        <v>147</v>
      </c>
      <c r="B10" s="62"/>
      <c r="C10" s="62"/>
      <c r="E10" s="36" t="s">
        <v>115</v>
      </c>
      <c r="I10" s="38"/>
      <c r="J10" s="35"/>
    </row>
    <row r="11" spans="1:10" ht="15.75" thickBot="1" x14ac:dyDescent="0.3">
      <c r="B11" s="62"/>
      <c r="C11" s="62"/>
      <c r="I11" s="38" t="s">
        <v>152</v>
      </c>
      <c r="J11" s="35"/>
    </row>
    <row r="12" spans="1:10" ht="35.25" thickBot="1" x14ac:dyDescent="0.35">
      <c r="A12" s="160" t="s">
        <v>35</v>
      </c>
      <c r="B12" s="161"/>
      <c r="C12" s="162"/>
      <c r="E12" s="124" t="s">
        <v>56</v>
      </c>
      <c r="F12" s="125"/>
      <c r="G12" s="126"/>
      <c r="I12" s="38" t="s">
        <v>151</v>
      </c>
      <c r="J12" s="35"/>
    </row>
    <row r="13" spans="1:10" x14ac:dyDescent="0.25">
      <c r="A13" s="12" t="s">
        <v>6</v>
      </c>
      <c r="B13" s="4" t="s">
        <v>7</v>
      </c>
      <c r="C13" s="11" t="s">
        <v>2</v>
      </c>
      <c r="E13" s="12" t="s">
        <v>6</v>
      </c>
      <c r="F13" s="4" t="s">
        <v>7</v>
      </c>
      <c r="G13" s="11" t="s">
        <v>2</v>
      </c>
      <c r="I13" s="38" t="s">
        <v>150</v>
      </c>
      <c r="J13" s="35"/>
    </row>
    <row r="14" spans="1:10" x14ac:dyDescent="0.25">
      <c r="A14" s="38" t="s">
        <v>36</v>
      </c>
      <c r="B14" s="6">
        <v>2807</v>
      </c>
      <c r="C14" s="5">
        <f t="shared" ref="C14:C20" si="0">B14/$B$21</f>
        <v>2.704499470083823E-2</v>
      </c>
      <c r="E14" s="38" t="s">
        <v>36</v>
      </c>
      <c r="F14" s="6">
        <v>598</v>
      </c>
      <c r="G14" s="5">
        <f t="shared" ref="G14:G19" si="1">F14/$F$20</f>
        <v>2.0282186948853614E-2</v>
      </c>
      <c r="I14" s="38" t="s">
        <v>149</v>
      </c>
      <c r="J14" s="35"/>
    </row>
    <row r="15" spans="1:10" x14ac:dyDescent="0.25">
      <c r="A15" s="38" t="s">
        <v>37</v>
      </c>
      <c r="B15" s="6">
        <v>6241</v>
      </c>
      <c r="C15" s="5">
        <f t="shared" si="0"/>
        <v>6.0131033818286925E-2</v>
      </c>
      <c r="E15" s="38" t="s">
        <v>37</v>
      </c>
      <c r="F15" s="6">
        <v>1338</v>
      </c>
      <c r="G15" s="5">
        <f t="shared" si="1"/>
        <v>4.5380545380545381E-2</v>
      </c>
      <c r="H15" s="36" t="s">
        <v>120</v>
      </c>
      <c r="I15" s="38" t="s">
        <v>148</v>
      </c>
      <c r="J15" s="35"/>
    </row>
    <row r="16" spans="1:10" x14ac:dyDescent="0.25">
      <c r="A16" s="38" t="s">
        <v>38</v>
      </c>
      <c r="B16" s="6">
        <v>10884</v>
      </c>
      <c r="C16" s="5">
        <f t="shared" si="0"/>
        <v>0.10486559398786011</v>
      </c>
      <c r="E16" s="38" t="s">
        <v>38</v>
      </c>
      <c r="F16" s="6">
        <v>2629</v>
      </c>
      <c r="G16" s="5">
        <f t="shared" si="1"/>
        <v>8.91670058336725E-2</v>
      </c>
      <c r="I16" s="38"/>
      <c r="J16" s="35"/>
    </row>
    <row r="17" spans="1:10" x14ac:dyDescent="0.25">
      <c r="A17" s="38" t="s">
        <v>39</v>
      </c>
      <c r="B17" s="6">
        <v>13866</v>
      </c>
      <c r="C17" s="5">
        <f t="shared" si="0"/>
        <v>0.13359668561518451</v>
      </c>
      <c r="E17" s="38" t="s">
        <v>39</v>
      </c>
      <c r="F17" s="6">
        <v>3614</v>
      </c>
      <c r="G17" s="5">
        <f t="shared" si="1"/>
        <v>0.12257495590828923</v>
      </c>
      <c r="I17" s="38"/>
      <c r="J17" s="35"/>
    </row>
    <row r="18" spans="1:10" x14ac:dyDescent="0.25">
      <c r="A18" s="38" t="s">
        <v>40</v>
      </c>
      <c r="B18" s="6">
        <v>14553</v>
      </c>
      <c r="C18" s="5">
        <f t="shared" si="0"/>
        <v>0.14021582040659022</v>
      </c>
      <c r="E18" s="38" t="s">
        <v>40</v>
      </c>
      <c r="F18" s="6">
        <v>3962</v>
      </c>
      <c r="G18" s="5">
        <f t="shared" si="1"/>
        <v>0.13437796771130103</v>
      </c>
      <c r="I18" s="38"/>
      <c r="J18" s="35"/>
    </row>
    <row r="19" spans="1:10" x14ac:dyDescent="0.25">
      <c r="A19" s="38" t="s">
        <v>8</v>
      </c>
      <c r="B19" s="6">
        <v>54628</v>
      </c>
      <c r="C19" s="5">
        <f t="shared" si="0"/>
        <v>0.52633201657192408</v>
      </c>
      <c r="E19" s="13" t="s">
        <v>8</v>
      </c>
      <c r="F19" s="14">
        <v>17343</v>
      </c>
      <c r="G19" s="15">
        <f t="shared" si="1"/>
        <v>0.58821733821733824</v>
      </c>
      <c r="I19" s="38"/>
      <c r="J19" s="35"/>
    </row>
    <row r="20" spans="1:10" ht="15.75" thickBot="1" x14ac:dyDescent="0.3">
      <c r="A20" s="13" t="s">
        <v>9</v>
      </c>
      <c r="B20" s="14">
        <v>811</v>
      </c>
      <c r="C20" s="15">
        <f t="shared" si="0"/>
        <v>7.8138548993159258E-3</v>
      </c>
      <c r="E20" s="39" t="s">
        <v>5</v>
      </c>
      <c r="F20" s="3">
        <f>SUM(F14:F19)</f>
        <v>29484</v>
      </c>
      <c r="G20" s="2"/>
      <c r="I20" s="38"/>
      <c r="J20" s="35"/>
    </row>
    <row r="21" spans="1:10" ht="15.75" thickBot="1" x14ac:dyDescent="0.3">
      <c r="A21" s="39" t="s">
        <v>5</v>
      </c>
      <c r="B21" s="3">
        <f>SUM(B14:B20)</f>
        <v>103790</v>
      </c>
      <c r="C21" s="2"/>
      <c r="E21" s="49" t="s">
        <v>107</v>
      </c>
      <c r="I21" s="38"/>
      <c r="J21" s="35"/>
    </row>
    <row r="22" spans="1:10" ht="15.75" thickBot="1" x14ac:dyDescent="0.3">
      <c r="A22" s="36" t="s">
        <v>147</v>
      </c>
      <c r="E22" s="135"/>
      <c r="I22" s="38"/>
      <c r="J22" s="35"/>
    </row>
    <row r="23" spans="1:10" ht="52.5" thickBot="1" x14ac:dyDescent="0.35">
      <c r="E23" s="124" t="s">
        <v>57</v>
      </c>
      <c r="F23" s="125"/>
      <c r="G23" s="126"/>
      <c r="I23" s="38"/>
      <c r="J23" s="35"/>
    </row>
    <row r="24" spans="1:10" ht="18" thickBot="1" x14ac:dyDescent="0.35">
      <c r="A24" s="160" t="s">
        <v>10</v>
      </c>
      <c r="B24" s="161"/>
      <c r="C24" s="162"/>
      <c r="E24" s="12" t="s">
        <v>6</v>
      </c>
      <c r="F24" s="4" t="s">
        <v>7</v>
      </c>
      <c r="G24" s="11" t="s">
        <v>2</v>
      </c>
      <c r="I24" s="38"/>
      <c r="J24" s="35"/>
    </row>
    <row r="25" spans="1:10" x14ac:dyDescent="0.25">
      <c r="A25" s="12" t="s">
        <v>6</v>
      </c>
      <c r="B25" s="4" t="s">
        <v>7</v>
      </c>
      <c r="C25" s="11" t="s">
        <v>2</v>
      </c>
      <c r="E25" s="38" t="s">
        <v>36</v>
      </c>
      <c r="F25" s="6">
        <v>81</v>
      </c>
      <c r="G25" s="5">
        <f t="shared" ref="G25:G30" si="2">F25/$F$31</f>
        <v>0.20351758793969849</v>
      </c>
      <c r="I25" s="38"/>
      <c r="J25" s="35"/>
    </row>
    <row r="26" spans="1:10" x14ac:dyDescent="0.25">
      <c r="A26" s="38" t="s">
        <v>36</v>
      </c>
      <c r="B26" s="6">
        <v>266</v>
      </c>
      <c r="C26" s="5">
        <f t="shared" ref="C26:C32" si="3">B26/$B$33</f>
        <v>8.8167053364269138E-2</v>
      </c>
      <c r="E26" s="38" t="s">
        <v>37</v>
      </c>
      <c r="F26" s="6">
        <v>26</v>
      </c>
      <c r="G26" s="5">
        <f t="shared" si="2"/>
        <v>6.5326633165829151E-2</v>
      </c>
      <c r="I26" s="38"/>
      <c r="J26" s="35"/>
    </row>
    <row r="27" spans="1:10" x14ac:dyDescent="0.25">
      <c r="A27" s="38" t="s">
        <v>37</v>
      </c>
      <c r="B27" s="6">
        <v>119</v>
      </c>
      <c r="C27" s="5">
        <f t="shared" si="3"/>
        <v>3.9443155452436193E-2</v>
      </c>
      <c r="E27" s="38" t="s">
        <v>38</v>
      </c>
      <c r="F27" s="6">
        <v>13</v>
      </c>
      <c r="G27" s="5">
        <f t="shared" si="2"/>
        <v>3.2663316582914576E-2</v>
      </c>
      <c r="I27" s="38"/>
      <c r="J27" s="35"/>
    </row>
    <row r="28" spans="1:10" x14ac:dyDescent="0.25">
      <c r="A28" s="38" t="s">
        <v>38</v>
      </c>
      <c r="B28" s="6">
        <v>390</v>
      </c>
      <c r="C28" s="5">
        <f t="shared" si="3"/>
        <v>0.12926748425588333</v>
      </c>
      <c r="E28" s="38" t="s">
        <v>39</v>
      </c>
      <c r="F28" s="6">
        <v>141</v>
      </c>
      <c r="G28" s="5">
        <f t="shared" si="2"/>
        <v>0.35427135678391958</v>
      </c>
      <c r="I28" s="38"/>
      <c r="J28" s="35"/>
    </row>
    <row r="29" spans="1:10" x14ac:dyDescent="0.25">
      <c r="A29" s="38" t="s">
        <v>39</v>
      </c>
      <c r="B29" s="6">
        <v>709</v>
      </c>
      <c r="C29" s="5">
        <f t="shared" si="3"/>
        <v>0.23500165727543917</v>
      </c>
      <c r="E29" s="38" t="s">
        <v>40</v>
      </c>
      <c r="F29" s="6">
        <v>47</v>
      </c>
      <c r="G29" s="5">
        <f t="shared" si="2"/>
        <v>0.11809045226130653</v>
      </c>
      <c r="I29" s="38"/>
      <c r="J29" s="35"/>
    </row>
    <row r="30" spans="1:10" x14ac:dyDescent="0.25">
      <c r="A30" s="38" t="s">
        <v>40</v>
      </c>
      <c r="B30" s="6">
        <v>309</v>
      </c>
      <c r="C30" s="5">
        <f t="shared" si="3"/>
        <v>0.10241962214119987</v>
      </c>
      <c r="E30" s="13" t="s">
        <v>8</v>
      </c>
      <c r="F30" s="14">
        <v>90</v>
      </c>
      <c r="G30" s="15">
        <f t="shared" si="2"/>
        <v>0.22613065326633167</v>
      </c>
      <c r="I30" s="38"/>
      <c r="J30" s="35"/>
    </row>
    <row r="31" spans="1:10" ht="15.75" thickBot="1" x14ac:dyDescent="0.3">
      <c r="A31" s="38" t="s">
        <v>8</v>
      </c>
      <c r="B31" s="6">
        <v>1224</v>
      </c>
      <c r="C31" s="5">
        <f t="shared" si="3"/>
        <v>0.40570102751077231</v>
      </c>
      <c r="E31" s="39" t="s">
        <v>5</v>
      </c>
      <c r="F31" s="3">
        <f>SUM(F25:F30)</f>
        <v>398</v>
      </c>
      <c r="G31" s="2"/>
      <c r="I31" s="38"/>
      <c r="J31" s="35"/>
    </row>
    <row r="32" spans="1:10" ht="15.75" thickBot="1" x14ac:dyDescent="0.3">
      <c r="A32" s="13" t="s">
        <v>9</v>
      </c>
      <c r="B32" s="14">
        <v>0</v>
      </c>
      <c r="C32" s="15">
        <f t="shared" si="3"/>
        <v>0</v>
      </c>
      <c r="I32" s="39"/>
      <c r="J32" s="2"/>
    </row>
    <row r="33" spans="1:7" ht="52.5" thickBot="1" x14ac:dyDescent="0.35">
      <c r="A33" s="39" t="s">
        <v>5</v>
      </c>
      <c r="B33" s="3">
        <f>SUM(B26:B32)</f>
        <v>3017</v>
      </c>
      <c r="C33" s="2"/>
      <c r="E33" s="124" t="s">
        <v>59</v>
      </c>
      <c r="F33" s="125"/>
      <c r="G33" s="126"/>
    </row>
    <row r="34" spans="1:7" ht="15.75" thickBot="1" x14ac:dyDescent="0.3">
      <c r="E34" s="12" t="s">
        <v>6</v>
      </c>
      <c r="F34" s="4" t="s">
        <v>7</v>
      </c>
      <c r="G34" s="11" t="s">
        <v>2</v>
      </c>
    </row>
    <row r="35" spans="1:7" ht="33" customHeight="1" thickBot="1" x14ac:dyDescent="0.35">
      <c r="A35" s="187" t="s">
        <v>119</v>
      </c>
      <c r="B35" s="188"/>
      <c r="C35" s="189"/>
      <c r="E35" s="38" t="s">
        <v>36</v>
      </c>
      <c r="F35" s="6">
        <f>F25</f>
        <v>81</v>
      </c>
      <c r="G35" s="5">
        <f>F35/$F$37</f>
        <v>0.7570093457943925</v>
      </c>
    </row>
    <row r="36" spans="1:7" x14ac:dyDescent="0.25">
      <c r="A36" s="12" t="s">
        <v>0</v>
      </c>
      <c r="B36" s="4" t="s">
        <v>1</v>
      </c>
      <c r="C36" s="11" t="s">
        <v>2</v>
      </c>
      <c r="E36" s="13" t="s">
        <v>37</v>
      </c>
      <c r="F36" s="14">
        <f>F26</f>
        <v>26</v>
      </c>
      <c r="G36" s="15">
        <f>F36/$F$37</f>
        <v>0.24299065420560748</v>
      </c>
    </row>
    <row r="37" spans="1:7" ht="15.75" thickBot="1" x14ac:dyDescent="0.3">
      <c r="A37" s="38" t="s">
        <v>3</v>
      </c>
      <c r="B37" s="6">
        <v>2541</v>
      </c>
      <c r="C37" s="5">
        <v>0.90500000000000003</v>
      </c>
      <c r="E37" s="39" t="s">
        <v>5</v>
      </c>
      <c r="F37" s="3">
        <f>SUM(F35:F36)</f>
        <v>107</v>
      </c>
      <c r="G37" s="2"/>
    </row>
    <row r="38" spans="1:7" ht="15.75" thickBot="1" x14ac:dyDescent="0.3">
      <c r="A38" s="13" t="s">
        <v>4</v>
      </c>
      <c r="B38" s="14">
        <v>266</v>
      </c>
      <c r="C38" s="15">
        <v>9.5000000000000001E-2</v>
      </c>
    </row>
    <row r="39" spans="1:7" ht="52.5" thickBot="1" x14ac:dyDescent="0.35">
      <c r="A39" s="39" t="s">
        <v>5</v>
      </c>
      <c r="B39" s="3">
        <v>2807</v>
      </c>
      <c r="C39" s="42"/>
      <c r="E39" s="124" t="s">
        <v>60</v>
      </c>
      <c r="F39" s="125"/>
      <c r="G39" s="126"/>
    </row>
    <row r="40" spans="1:7" ht="15.75" thickBot="1" x14ac:dyDescent="0.3">
      <c r="E40" s="12" t="s">
        <v>12</v>
      </c>
      <c r="F40" s="4" t="s">
        <v>1</v>
      </c>
      <c r="G40" s="11" t="s">
        <v>2</v>
      </c>
    </row>
    <row r="41" spans="1:7" ht="18" thickBot="1" x14ac:dyDescent="0.35">
      <c r="A41" s="160" t="s">
        <v>117</v>
      </c>
      <c r="B41" s="161"/>
      <c r="C41" s="162"/>
      <c r="E41" s="38" t="s">
        <v>15</v>
      </c>
      <c r="F41" s="6">
        <v>82</v>
      </c>
      <c r="G41" s="5">
        <f t="shared" ref="G41:G51" si="4">F41/$F$52</f>
        <v>0.20603015075376885</v>
      </c>
    </row>
    <row r="42" spans="1:7" x14ac:dyDescent="0.25">
      <c r="A42" s="12" t="s">
        <v>0</v>
      </c>
      <c r="B42" s="4" t="s">
        <v>1</v>
      </c>
      <c r="C42" s="11" t="s">
        <v>2</v>
      </c>
      <c r="E42" s="38" t="s">
        <v>29</v>
      </c>
      <c r="F42" s="6">
        <v>65</v>
      </c>
      <c r="G42" s="5">
        <f t="shared" si="4"/>
        <v>0.16331658291457288</v>
      </c>
    </row>
    <row r="43" spans="1:7" x14ac:dyDescent="0.25">
      <c r="A43" s="38" t="s">
        <v>3</v>
      </c>
      <c r="B43" s="6">
        <v>6122</v>
      </c>
      <c r="C43" s="5">
        <v>0.98099999999999998</v>
      </c>
      <c r="E43" s="38" t="s">
        <v>144</v>
      </c>
      <c r="F43" s="6">
        <v>42</v>
      </c>
      <c r="G43" s="5">
        <f t="shared" si="4"/>
        <v>0.10552763819095477</v>
      </c>
    </row>
    <row r="44" spans="1:7" x14ac:dyDescent="0.25">
      <c r="A44" s="13" t="s">
        <v>4</v>
      </c>
      <c r="B44" s="14">
        <v>119</v>
      </c>
      <c r="C44" s="15">
        <v>1.9E-2</v>
      </c>
      <c r="E44" s="38" t="s">
        <v>20</v>
      </c>
      <c r="F44" s="6">
        <v>37</v>
      </c>
      <c r="G44" s="5">
        <f t="shared" si="4"/>
        <v>9.2964824120603015E-2</v>
      </c>
    </row>
    <row r="45" spans="1:7" ht="15.75" thickBot="1" x14ac:dyDescent="0.3">
      <c r="A45" s="39" t="s">
        <v>5</v>
      </c>
      <c r="B45" s="3">
        <v>6241</v>
      </c>
      <c r="C45" s="2"/>
      <c r="E45" s="38" t="s">
        <v>23</v>
      </c>
      <c r="F45" s="6">
        <v>20</v>
      </c>
      <c r="G45" s="5">
        <f t="shared" si="4"/>
        <v>5.0251256281407038E-2</v>
      </c>
    </row>
    <row r="46" spans="1:7" ht="15.75" thickBot="1" x14ac:dyDescent="0.3">
      <c r="E46" s="38" t="s">
        <v>14</v>
      </c>
      <c r="F46" s="6">
        <v>19</v>
      </c>
      <c r="G46" s="5">
        <f t="shared" si="4"/>
        <v>4.7738693467336682E-2</v>
      </c>
    </row>
    <row r="47" spans="1:7" ht="18" thickBot="1" x14ac:dyDescent="0.35">
      <c r="A47" s="156" t="s">
        <v>41</v>
      </c>
      <c r="B47" s="157"/>
      <c r="C47" s="158"/>
      <c r="E47" s="38" t="s">
        <v>65</v>
      </c>
      <c r="F47" s="6">
        <v>19</v>
      </c>
      <c r="G47" s="5">
        <f t="shared" si="4"/>
        <v>4.7738693467336682E-2</v>
      </c>
    </row>
    <row r="48" spans="1:7" x14ac:dyDescent="0.25">
      <c r="A48" s="12" t="s">
        <v>6</v>
      </c>
      <c r="B48" s="4" t="s">
        <v>7</v>
      </c>
      <c r="C48" s="11" t="s">
        <v>2</v>
      </c>
      <c r="E48" s="38" t="s">
        <v>17</v>
      </c>
      <c r="F48" s="6">
        <v>16</v>
      </c>
      <c r="G48" s="5">
        <f t="shared" si="4"/>
        <v>4.0201005025125629E-2</v>
      </c>
    </row>
    <row r="49" spans="1:48" x14ac:dyDescent="0.25">
      <c r="A49" s="38" t="s">
        <v>36</v>
      </c>
      <c r="B49" s="6">
        <f>B26</f>
        <v>266</v>
      </c>
      <c r="C49" s="5">
        <f>B49/$B$51</f>
        <v>0.69090909090909092</v>
      </c>
      <c r="E49" s="38" t="s">
        <v>143</v>
      </c>
      <c r="F49" s="6">
        <v>15</v>
      </c>
      <c r="G49" s="5">
        <f t="shared" si="4"/>
        <v>3.7688442211055273E-2</v>
      </c>
    </row>
    <row r="50" spans="1:48" x14ac:dyDescent="0.25">
      <c r="A50" s="13" t="s">
        <v>37</v>
      </c>
      <c r="B50" s="14">
        <f>B27</f>
        <v>119</v>
      </c>
      <c r="C50" s="15">
        <f>B50/$B$51</f>
        <v>0.30909090909090908</v>
      </c>
      <c r="E50" s="38" t="s">
        <v>21</v>
      </c>
      <c r="F50" s="6">
        <v>15</v>
      </c>
      <c r="G50" s="5">
        <f t="shared" si="4"/>
        <v>3.7688442211055273E-2</v>
      </c>
    </row>
    <row r="51" spans="1:48" ht="15.75" thickBot="1" x14ac:dyDescent="0.3">
      <c r="A51" s="39" t="s">
        <v>5</v>
      </c>
      <c r="B51" s="3">
        <f>SUM(B49:B50)</f>
        <v>385</v>
      </c>
      <c r="C51" s="2"/>
      <c r="E51" s="13" t="s">
        <v>33</v>
      </c>
      <c r="F51" s="14">
        <v>68</v>
      </c>
      <c r="G51" s="15">
        <f t="shared" si="4"/>
        <v>0.17085427135678391</v>
      </c>
    </row>
    <row r="52" spans="1:48" s="37" customFormat="1" ht="15.75" thickBot="1" x14ac:dyDescent="0.3">
      <c r="D52" s="36"/>
      <c r="E52" s="39" t="s">
        <v>5</v>
      </c>
      <c r="F52" s="3">
        <f>SUM(F41:F51)</f>
        <v>398</v>
      </c>
      <c r="G52" s="2"/>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row>
    <row r="53" spans="1:48" ht="18" thickBot="1" x14ac:dyDescent="0.35">
      <c r="A53" s="127" t="s">
        <v>44</v>
      </c>
      <c r="B53" s="128"/>
      <c r="C53" s="129"/>
    </row>
    <row r="54" spans="1:48" x14ac:dyDescent="0.25">
      <c r="A54" s="12" t="s">
        <v>45</v>
      </c>
      <c r="B54" s="4" t="s">
        <v>7</v>
      </c>
      <c r="C54" s="11" t="s">
        <v>2</v>
      </c>
      <c r="E54" s="50" t="s">
        <v>108</v>
      </c>
    </row>
    <row r="55" spans="1:48" ht="15.75" thickBot="1" x14ac:dyDescent="0.3">
      <c r="A55" s="38" t="s">
        <v>46</v>
      </c>
      <c r="B55" s="6">
        <v>275</v>
      </c>
      <c r="C55" s="5">
        <f t="shared" ref="C55:C61" si="5">B55/$B$62</f>
        <v>9.1150149154789528E-2</v>
      </c>
    </row>
    <row r="56" spans="1:48" ht="33" customHeight="1" thickBot="1" x14ac:dyDescent="0.35">
      <c r="A56" s="38" t="s">
        <v>47</v>
      </c>
      <c r="B56" s="6">
        <v>53</v>
      </c>
      <c r="C56" s="5">
        <f t="shared" si="5"/>
        <v>1.7567119655286709E-2</v>
      </c>
      <c r="D56" s="37"/>
      <c r="E56" s="124" t="s">
        <v>61</v>
      </c>
      <c r="F56" s="125"/>
      <c r="G56" s="126"/>
    </row>
    <row r="57" spans="1:48" x14ac:dyDescent="0.25">
      <c r="A57" s="38" t="s">
        <v>48</v>
      </c>
      <c r="B57" s="6">
        <v>454</v>
      </c>
      <c r="C57" s="5">
        <f t="shared" si="5"/>
        <v>0.15048060987736162</v>
      </c>
      <c r="E57" s="12" t="s">
        <v>12</v>
      </c>
      <c r="F57" s="4" t="s">
        <v>1</v>
      </c>
      <c r="G57" s="11" t="s">
        <v>2</v>
      </c>
    </row>
    <row r="58" spans="1:48" x14ac:dyDescent="0.25">
      <c r="A58" s="38" t="s">
        <v>49</v>
      </c>
      <c r="B58" s="6">
        <v>685</v>
      </c>
      <c r="C58" s="5">
        <f t="shared" si="5"/>
        <v>0.22704673516738483</v>
      </c>
      <c r="E58" s="38" t="s">
        <v>20</v>
      </c>
      <c r="F58" s="6">
        <v>37</v>
      </c>
      <c r="G58" s="5">
        <f>F58/$F$63</f>
        <v>0.34579439252336447</v>
      </c>
    </row>
    <row r="59" spans="1:48" x14ac:dyDescent="0.25">
      <c r="A59" s="38" t="s">
        <v>50</v>
      </c>
      <c r="B59" s="6">
        <v>606</v>
      </c>
      <c r="C59" s="5">
        <f t="shared" si="5"/>
        <v>0.20086178322837256</v>
      </c>
      <c r="E59" s="38" t="s">
        <v>15</v>
      </c>
      <c r="F59" s="6">
        <v>29</v>
      </c>
      <c r="G59" s="5">
        <f>F59/$F$63</f>
        <v>0.27102803738317754</v>
      </c>
    </row>
    <row r="60" spans="1:48" x14ac:dyDescent="0.25">
      <c r="A60" s="38" t="s">
        <v>51</v>
      </c>
      <c r="B60" s="6">
        <v>402</v>
      </c>
      <c r="C60" s="5">
        <f t="shared" si="5"/>
        <v>0.13324494530991052</v>
      </c>
      <c r="E60" s="38" t="s">
        <v>23</v>
      </c>
      <c r="F60" s="6">
        <v>20</v>
      </c>
      <c r="G60" s="5">
        <f>F60/$F$63</f>
        <v>0.18691588785046728</v>
      </c>
    </row>
    <row r="61" spans="1:48" x14ac:dyDescent="0.25">
      <c r="A61" s="13" t="s">
        <v>52</v>
      </c>
      <c r="B61" s="14">
        <v>542</v>
      </c>
      <c r="C61" s="15">
        <f t="shared" si="5"/>
        <v>0.17964865760689427</v>
      </c>
      <c r="E61" s="38" t="s">
        <v>63</v>
      </c>
      <c r="F61" s="6">
        <v>12</v>
      </c>
      <c r="G61" s="5">
        <f>F61/$F$63</f>
        <v>0.11214953271028037</v>
      </c>
    </row>
    <row r="62" spans="1:48" ht="15.75" thickBot="1" x14ac:dyDescent="0.3">
      <c r="A62" s="39" t="s">
        <v>5</v>
      </c>
      <c r="B62" s="3">
        <f>SUM(B55:B61)</f>
        <v>3017</v>
      </c>
      <c r="C62" s="2"/>
      <c r="E62" s="13" t="s">
        <v>18</v>
      </c>
      <c r="F62" s="14">
        <v>9</v>
      </c>
      <c r="G62" s="15">
        <f>F62/$F$63</f>
        <v>8.4112149532710276E-2</v>
      </c>
    </row>
    <row r="63" spans="1:48" ht="15.75" thickBot="1" x14ac:dyDescent="0.3">
      <c r="E63" s="39" t="s">
        <v>5</v>
      </c>
      <c r="F63" s="3">
        <f>SUM(F58:F62)</f>
        <v>107</v>
      </c>
      <c r="G63" s="2"/>
    </row>
    <row r="64" spans="1:48" ht="52.5" thickBot="1" x14ac:dyDescent="0.35">
      <c r="A64" s="124" t="s">
        <v>53</v>
      </c>
      <c r="B64" s="125"/>
      <c r="C64" s="126"/>
    </row>
    <row r="65" spans="1:5" x14ac:dyDescent="0.25">
      <c r="A65" s="12" t="s">
        <v>45</v>
      </c>
      <c r="B65" s="4" t="s">
        <v>7</v>
      </c>
      <c r="C65" s="11" t="s">
        <v>2</v>
      </c>
      <c r="E65" s="36" t="s">
        <v>109</v>
      </c>
    </row>
    <row r="66" spans="1:5" x14ac:dyDescent="0.25">
      <c r="A66" s="38" t="s">
        <v>46</v>
      </c>
      <c r="B66" s="6">
        <v>14</v>
      </c>
      <c r="C66" s="5">
        <f t="shared" ref="C66:C72" si="6">B66/$B$73</f>
        <v>3.6363636363636362E-2</v>
      </c>
    </row>
    <row r="67" spans="1:5" x14ac:dyDescent="0.25">
      <c r="A67" s="38" t="s">
        <v>47</v>
      </c>
      <c r="B67" s="6">
        <v>20</v>
      </c>
      <c r="C67" s="5">
        <f t="shared" si="6"/>
        <v>5.1948051948051951E-2</v>
      </c>
    </row>
    <row r="68" spans="1:5" x14ac:dyDescent="0.25">
      <c r="A68" s="38" t="s">
        <v>48</v>
      </c>
      <c r="B68" s="6">
        <v>28</v>
      </c>
      <c r="C68" s="5">
        <f t="shared" si="6"/>
        <v>7.2727272727272724E-2</v>
      </c>
    </row>
    <row r="69" spans="1:5" x14ac:dyDescent="0.25">
      <c r="A69" s="38" t="s">
        <v>49</v>
      </c>
      <c r="B69" s="6">
        <v>33</v>
      </c>
      <c r="C69" s="5">
        <f t="shared" si="6"/>
        <v>8.5714285714285715E-2</v>
      </c>
    </row>
    <row r="70" spans="1:5" x14ac:dyDescent="0.25">
      <c r="A70" s="38" t="s">
        <v>50</v>
      </c>
      <c r="B70" s="6">
        <v>48</v>
      </c>
      <c r="C70" s="5">
        <f t="shared" si="6"/>
        <v>0.12467532467532468</v>
      </c>
    </row>
    <row r="71" spans="1:5" x14ac:dyDescent="0.25">
      <c r="A71" s="38" t="s">
        <v>51</v>
      </c>
      <c r="B71" s="6">
        <v>76</v>
      </c>
      <c r="C71" s="5">
        <f t="shared" si="6"/>
        <v>0.19740259740259741</v>
      </c>
    </row>
    <row r="72" spans="1:5" x14ac:dyDescent="0.25">
      <c r="A72" s="13" t="s">
        <v>52</v>
      </c>
      <c r="B72" s="14">
        <v>166</v>
      </c>
      <c r="C72" s="15">
        <f t="shared" si="6"/>
        <v>0.43116883116883115</v>
      </c>
    </row>
    <row r="73" spans="1:5" ht="15.75" thickBot="1" x14ac:dyDescent="0.3">
      <c r="A73" s="39" t="s">
        <v>5</v>
      </c>
      <c r="B73" s="3">
        <f>SUM(B66:B72)</f>
        <v>385</v>
      </c>
      <c r="C73" s="2"/>
    </row>
    <row r="75" spans="1:5" ht="15.75" thickBot="1" x14ac:dyDescent="0.3"/>
    <row r="76" spans="1:5" ht="18" thickBot="1" x14ac:dyDescent="0.35">
      <c r="A76" s="160" t="s">
        <v>11</v>
      </c>
      <c r="B76" s="161"/>
      <c r="C76" s="162"/>
    </row>
    <row r="77" spans="1:5" x14ac:dyDescent="0.25">
      <c r="A77" s="12" t="s">
        <v>12</v>
      </c>
      <c r="B77" s="4" t="s">
        <v>1</v>
      </c>
      <c r="C77" s="11" t="s">
        <v>2</v>
      </c>
    </row>
    <row r="78" spans="1:5" x14ac:dyDescent="0.25">
      <c r="A78" s="18" t="s">
        <v>15</v>
      </c>
      <c r="B78" s="6">
        <v>437</v>
      </c>
      <c r="C78" s="5">
        <f t="shared" ref="C78:C88" si="7">B78/$B$89</f>
        <v>0.14484587338415644</v>
      </c>
    </row>
    <row r="79" spans="1:5" x14ac:dyDescent="0.25">
      <c r="A79" s="18" t="s">
        <v>13</v>
      </c>
      <c r="B79" s="6">
        <v>310</v>
      </c>
      <c r="C79" s="5">
        <f t="shared" si="7"/>
        <v>0.10275107722903547</v>
      </c>
    </row>
    <row r="80" spans="1:5" x14ac:dyDescent="0.25">
      <c r="A80" s="18" t="s">
        <v>14</v>
      </c>
      <c r="B80" s="6">
        <v>307</v>
      </c>
      <c r="C80" s="5">
        <f t="shared" si="7"/>
        <v>0.10175671196552867</v>
      </c>
    </row>
    <row r="81" spans="1:7" x14ac:dyDescent="0.25">
      <c r="A81" s="18" t="s">
        <v>20</v>
      </c>
      <c r="B81" s="6">
        <v>255</v>
      </c>
      <c r="C81" s="5">
        <f t="shared" si="7"/>
        <v>8.4521047398077559E-2</v>
      </c>
    </row>
    <row r="82" spans="1:7" ht="34.5" customHeight="1" x14ac:dyDescent="0.25">
      <c r="A82" s="18" t="s">
        <v>17</v>
      </c>
      <c r="B82" s="6">
        <v>225</v>
      </c>
      <c r="C82" s="5">
        <f t="shared" si="7"/>
        <v>7.4577394763009619E-2</v>
      </c>
    </row>
    <row r="83" spans="1:7" x14ac:dyDescent="0.25">
      <c r="A83" s="18" t="s">
        <v>63</v>
      </c>
      <c r="B83" s="6">
        <v>207</v>
      </c>
      <c r="C83" s="5">
        <f t="shared" si="7"/>
        <v>6.8611203181968838E-2</v>
      </c>
    </row>
    <row r="84" spans="1:7" x14ac:dyDescent="0.25">
      <c r="A84" s="18" t="s">
        <v>144</v>
      </c>
      <c r="B84" s="6">
        <v>162</v>
      </c>
      <c r="C84" s="5">
        <f t="shared" si="7"/>
        <v>5.3695724229366922E-2</v>
      </c>
    </row>
    <row r="85" spans="1:7" x14ac:dyDescent="0.25">
      <c r="A85" s="18" t="s">
        <v>29</v>
      </c>
      <c r="B85" s="6">
        <v>161</v>
      </c>
      <c r="C85" s="5">
        <f t="shared" si="7"/>
        <v>5.336426914153132E-2</v>
      </c>
    </row>
    <row r="86" spans="1:7" x14ac:dyDescent="0.25">
      <c r="A86" s="18" t="s">
        <v>65</v>
      </c>
      <c r="B86" s="6">
        <v>125</v>
      </c>
      <c r="C86" s="5">
        <f t="shared" si="7"/>
        <v>4.1431885979449787E-2</v>
      </c>
    </row>
    <row r="87" spans="1:7" x14ac:dyDescent="0.25">
      <c r="A87" s="18" t="s">
        <v>23</v>
      </c>
      <c r="B87" s="6">
        <v>113</v>
      </c>
      <c r="C87" s="5">
        <f t="shared" si="7"/>
        <v>3.7454424925422607E-2</v>
      </c>
    </row>
    <row r="88" spans="1:7" x14ac:dyDescent="0.25">
      <c r="A88" s="19" t="s">
        <v>33</v>
      </c>
      <c r="B88" s="14">
        <v>715</v>
      </c>
      <c r="C88" s="15">
        <f t="shared" si="7"/>
        <v>0.23699038780245277</v>
      </c>
    </row>
    <row r="89" spans="1:7" ht="15.75" thickBot="1" x14ac:dyDescent="0.3">
      <c r="A89" s="39" t="s">
        <v>5</v>
      </c>
      <c r="B89" s="3">
        <f>SUM(B78:B88)</f>
        <v>3017</v>
      </c>
      <c r="C89" s="2"/>
    </row>
    <row r="90" spans="1:7" ht="15.75" thickBot="1" x14ac:dyDescent="0.3"/>
    <row r="91" spans="1:7" ht="18" thickBot="1" x14ac:dyDescent="0.35">
      <c r="A91" s="156" t="s">
        <v>42</v>
      </c>
      <c r="B91" s="157"/>
      <c r="C91" s="158"/>
    </row>
    <row r="92" spans="1:7" x14ac:dyDescent="0.25">
      <c r="A92" s="12" t="s">
        <v>12</v>
      </c>
      <c r="B92" s="4" t="s">
        <v>1</v>
      </c>
      <c r="C92" s="11" t="s">
        <v>2</v>
      </c>
      <c r="G92" s="45"/>
    </row>
    <row r="93" spans="1:7" x14ac:dyDescent="0.25">
      <c r="A93" s="38" t="s">
        <v>20</v>
      </c>
      <c r="B93" s="6">
        <v>88</v>
      </c>
      <c r="C93" s="5">
        <f t="shared" ref="C93:C103" si="8">B93/$B$104</f>
        <v>0.22857142857142856</v>
      </c>
      <c r="E93" s="45"/>
      <c r="G93" s="48"/>
    </row>
    <row r="94" spans="1:7" x14ac:dyDescent="0.25">
      <c r="A94" s="38" t="s">
        <v>13</v>
      </c>
      <c r="B94" s="6">
        <v>53</v>
      </c>
      <c r="C94" s="5">
        <f t="shared" si="8"/>
        <v>0.13766233766233765</v>
      </c>
      <c r="E94" s="48"/>
      <c r="G94" s="48"/>
    </row>
    <row r="95" spans="1:7" x14ac:dyDescent="0.25">
      <c r="A95" s="38" t="s">
        <v>15</v>
      </c>
      <c r="B95" s="6">
        <v>52</v>
      </c>
      <c r="C95" s="5">
        <f t="shared" si="8"/>
        <v>0.13506493506493505</v>
      </c>
      <c r="E95" s="48"/>
    </row>
    <row r="96" spans="1:7" x14ac:dyDescent="0.25">
      <c r="A96" s="38" t="s">
        <v>63</v>
      </c>
      <c r="B96" s="6">
        <v>41</v>
      </c>
      <c r="C96" s="5">
        <f t="shared" si="8"/>
        <v>0.10649350649350649</v>
      </c>
    </row>
    <row r="97" spans="1:3" x14ac:dyDescent="0.25">
      <c r="A97" s="38" t="s">
        <v>23</v>
      </c>
      <c r="B97" s="6">
        <v>37</v>
      </c>
      <c r="C97" s="5">
        <f t="shared" si="8"/>
        <v>9.6103896103896108E-2</v>
      </c>
    </row>
    <row r="98" spans="1:3" x14ac:dyDescent="0.25">
      <c r="A98" s="38" t="s">
        <v>14</v>
      </c>
      <c r="B98" s="6">
        <v>36</v>
      </c>
      <c r="C98" s="5">
        <f t="shared" si="8"/>
        <v>9.350649350649351E-2</v>
      </c>
    </row>
    <row r="99" spans="1:3" x14ac:dyDescent="0.25">
      <c r="A99" s="38" t="s">
        <v>19</v>
      </c>
      <c r="B99" s="6">
        <v>21</v>
      </c>
      <c r="C99" s="5">
        <f t="shared" si="8"/>
        <v>5.4545454545454543E-2</v>
      </c>
    </row>
    <row r="100" spans="1:3" x14ac:dyDescent="0.25">
      <c r="A100" s="38" t="s">
        <v>18</v>
      </c>
      <c r="B100" s="6">
        <v>18</v>
      </c>
      <c r="C100" s="5">
        <f t="shared" si="8"/>
        <v>4.6753246753246755E-2</v>
      </c>
    </row>
    <row r="101" spans="1:3" x14ac:dyDescent="0.25">
      <c r="A101" s="38" t="s">
        <v>146</v>
      </c>
      <c r="B101" s="6">
        <v>18</v>
      </c>
      <c r="C101" s="5">
        <f t="shared" si="8"/>
        <v>4.6753246753246755E-2</v>
      </c>
    </row>
    <row r="102" spans="1:3" x14ac:dyDescent="0.25">
      <c r="A102" s="38" t="s">
        <v>145</v>
      </c>
      <c r="B102" s="6">
        <v>16</v>
      </c>
      <c r="C102" s="5">
        <f t="shared" si="8"/>
        <v>4.1558441558441558E-2</v>
      </c>
    </row>
    <row r="103" spans="1:3" x14ac:dyDescent="0.25">
      <c r="A103" s="13" t="s">
        <v>17</v>
      </c>
      <c r="B103" s="14">
        <v>5</v>
      </c>
      <c r="C103" s="15">
        <f t="shared" si="8"/>
        <v>1.2987012987012988E-2</v>
      </c>
    </row>
    <row r="104" spans="1:3" ht="34.5" customHeight="1" thickBot="1" x14ac:dyDescent="0.3">
      <c r="A104" s="39" t="s">
        <v>5</v>
      </c>
      <c r="B104" s="3">
        <f>SUM(B93:B103)</f>
        <v>385</v>
      </c>
      <c r="C104" s="2"/>
    </row>
    <row r="114" spans="1:3" ht="18" customHeight="1" x14ac:dyDescent="0.25"/>
    <row r="115" spans="1:3" ht="32.25" customHeight="1" x14ac:dyDescent="0.25">
      <c r="A115" s="43"/>
      <c r="B115" s="6"/>
      <c r="C115" s="43"/>
    </row>
    <row r="116" spans="1:3" x14ac:dyDescent="0.25">
      <c r="A116" s="45" t="s">
        <v>104</v>
      </c>
      <c r="C116" s="45"/>
    </row>
    <row r="117" spans="1:3" x14ac:dyDescent="0.25">
      <c r="A117" s="48" t="s">
        <v>105</v>
      </c>
      <c r="C117" s="48"/>
    </row>
    <row r="118" spans="1:3" x14ac:dyDescent="0.25">
      <c r="A118" s="48" t="s">
        <v>106</v>
      </c>
      <c r="C118" s="48"/>
    </row>
    <row r="125" spans="1:3" ht="33" customHeight="1" x14ac:dyDescent="0.25"/>
    <row r="130" spans="5:5" x14ac:dyDescent="0.25">
      <c r="E130" s="36" t="s">
        <v>120</v>
      </c>
    </row>
    <row r="132" spans="5:5" ht="33" customHeight="1" x14ac:dyDescent="0.25"/>
    <row r="148" ht="33" customHeight="1" x14ac:dyDescent="0.25"/>
  </sheetData>
  <mergeCells count="10">
    <mergeCell ref="A1:F1"/>
    <mergeCell ref="A5:C5"/>
    <mergeCell ref="I5:J5"/>
    <mergeCell ref="A12:C12"/>
    <mergeCell ref="A24:C24"/>
    <mergeCell ref="A35:C35"/>
    <mergeCell ref="A41:C41"/>
    <mergeCell ref="A47:C47"/>
    <mergeCell ref="A76:C76"/>
    <mergeCell ref="A91:C9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7"/>
  <sheetViews>
    <sheetView topLeftCell="A41" workbookViewId="0">
      <selection activeCell="E57" sqref="E57:F60"/>
    </sheetView>
  </sheetViews>
  <sheetFormatPr defaultColWidth="8.85546875" defaultRowHeight="15" x14ac:dyDescent="0.25"/>
  <cols>
    <col min="1" max="1" width="26.7109375" style="36" customWidth="1"/>
    <col min="2" max="2" width="10.7109375" style="36" bestFit="1" customWidth="1"/>
    <col min="3" max="3" width="7.85546875" style="36" customWidth="1"/>
    <col min="4" max="4" width="8.85546875" style="36"/>
    <col min="5" max="5" width="33.85546875" style="36" bestFit="1" customWidth="1"/>
    <col min="6" max="6" width="18.42578125" style="36" bestFit="1" customWidth="1"/>
    <col min="7" max="7" width="14.42578125" style="36" customWidth="1"/>
    <col min="8" max="8" width="8.85546875" style="36"/>
    <col min="9" max="9" width="26.7109375" style="36" bestFit="1" customWidth="1"/>
    <col min="10" max="16384" width="8.85546875" style="36"/>
  </cols>
  <sheetData>
    <row r="1" spans="1:10" ht="21" x14ac:dyDescent="0.35">
      <c r="A1" s="179" t="s">
        <v>179</v>
      </c>
      <c r="B1" s="179"/>
      <c r="C1" s="179"/>
      <c r="D1" s="179"/>
      <c r="E1" s="179"/>
      <c r="F1" s="179"/>
    </row>
    <row r="2" spans="1:10" ht="21" x14ac:dyDescent="0.35">
      <c r="A2" s="44" t="s">
        <v>102</v>
      </c>
      <c r="B2" s="63"/>
      <c r="C2" s="63"/>
      <c r="D2" s="63"/>
      <c r="F2" s="130"/>
    </row>
    <row r="3" spans="1:10" ht="21" x14ac:dyDescent="0.35">
      <c r="A3" s="36" t="s">
        <v>103</v>
      </c>
      <c r="B3" s="63"/>
      <c r="C3" s="63"/>
      <c r="D3" s="63"/>
      <c r="F3" s="130"/>
    </row>
    <row r="4" spans="1:10" ht="15.75" thickBot="1" x14ac:dyDescent="0.3"/>
    <row r="5" spans="1:10" ht="18" thickBot="1" x14ac:dyDescent="0.35">
      <c r="A5" s="160" t="s">
        <v>34</v>
      </c>
      <c r="B5" s="161"/>
      <c r="C5" s="162"/>
      <c r="E5" s="127" t="s">
        <v>96</v>
      </c>
      <c r="F5" s="128"/>
      <c r="G5" s="129"/>
      <c r="I5" s="160" t="s">
        <v>62</v>
      </c>
      <c r="J5" s="162"/>
    </row>
    <row r="6" spans="1:10" x14ac:dyDescent="0.25">
      <c r="A6" s="12" t="s">
        <v>0</v>
      </c>
      <c r="B6" s="4" t="s">
        <v>1</v>
      </c>
      <c r="C6" s="11" t="s">
        <v>2</v>
      </c>
      <c r="E6" s="12" t="s">
        <v>54</v>
      </c>
      <c r="F6" s="4" t="s">
        <v>1</v>
      </c>
      <c r="G6" s="11" t="s">
        <v>2</v>
      </c>
      <c r="I6" s="17" t="s">
        <v>178</v>
      </c>
      <c r="J6" s="35"/>
    </row>
    <row r="7" spans="1:10" x14ac:dyDescent="0.25">
      <c r="A7" s="38" t="s">
        <v>3</v>
      </c>
      <c r="B7" s="6">
        <v>101360</v>
      </c>
      <c r="C7" s="5">
        <f>B7/$B$9</f>
        <v>0.96170632661581079</v>
      </c>
      <c r="E7" s="38" t="s">
        <v>55</v>
      </c>
      <c r="F7" s="6">
        <v>39938</v>
      </c>
      <c r="G7" s="5">
        <f>F7/$F$9</f>
        <v>0.9820014752889108</v>
      </c>
      <c r="I7" s="38" t="s">
        <v>177</v>
      </c>
      <c r="J7" s="35"/>
    </row>
    <row r="8" spans="1:10" x14ac:dyDescent="0.25">
      <c r="A8" s="13" t="s">
        <v>4</v>
      </c>
      <c r="B8" s="14">
        <v>4036</v>
      </c>
      <c r="C8" s="15">
        <f>B8/$B$9</f>
        <v>3.8293673384189153E-2</v>
      </c>
      <c r="E8" s="13" t="s">
        <v>58</v>
      </c>
      <c r="F8" s="14">
        <v>732</v>
      </c>
      <c r="G8" s="15">
        <f>F8/$F$9</f>
        <v>1.7998524711089255E-2</v>
      </c>
      <c r="I8" s="38" t="s">
        <v>176</v>
      </c>
      <c r="J8" s="35"/>
    </row>
    <row r="9" spans="1:10" ht="15.75" thickBot="1" x14ac:dyDescent="0.3">
      <c r="A9" s="39" t="s">
        <v>5</v>
      </c>
      <c r="B9" s="3">
        <f>SUM(B7:B8)</f>
        <v>105396</v>
      </c>
      <c r="C9" s="2"/>
      <c r="E9" s="39" t="s">
        <v>5</v>
      </c>
      <c r="F9" s="3">
        <f>SUM(F7:F8)</f>
        <v>40670</v>
      </c>
      <c r="G9" s="2"/>
      <c r="I9" s="38" t="s">
        <v>175</v>
      </c>
      <c r="J9" s="35"/>
    </row>
    <row r="10" spans="1:10" x14ac:dyDescent="0.25">
      <c r="A10" s="36" t="s">
        <v>121</v>
      </c>
      <c r="E10" s="36" t="s">
        <v>115</v>
      </c>
      <c r="I10" s="38" t="s">
        <v>174</v>
      </c>
      <c r="J10" s="35"/>
    </row>
    <row r="11" spans="1:10" ht="15.75" thickBot="1" x14ac:dyDescent="0.3">
      <c r="I11" s="38" t="s">
        <v>173</v>
      </c>
      <c r="J11" s="35"/>
    </row>
    <row r="12" spans="1:10" ht="35.25" thickBot="1" x14ac:dyDescent="0.35">
      <c r="A12" s="160" t="s">
        <v>35</v>
      </c>
      <c r="B12" s="161"/>
      <c r="C12" s="162"/>
      <c r="E12" s="124" t="s">
        <v>56</v>
      </c>
      <c r="F12" s="125"/>
      <c r="G12" s="126"/>
      <c r="I12" s="38" t="s">
        <v>172</v>
      </c>
      <c r="J12" s="35"/>
    </row>
    <row r="13" spans="1:10" x14ac:dyDescent="0.25">
      <c r="A13" s="12" t="s">
        <v>6</v>
      </c>
      <c r="B13" s="4" t="s">
        <v>7</v>
      </c>
      <c r="C13" s="11" t="s">
        <v>2</v>
      </c>
      <c r="E13" s="12" t="s">
        <v>6</v>
      </c>
      <c r="F13" s="4" t="s">
        <v>7</v>
      </c>
      <c r="G13" s="11" t="s">
        <v>2</v>
      </c>
      <c r="I13" s="38" t="s">
        <v>171</v>
      </c>
      <c r="J13" s="35"/>
    </row>
    <row r="14" spans="1:10" x14ac:dyDescent="0.25">
      <c r="A14" s="38" t="s">
        <v>36</v>
      </c>
      <c r="B14" s="6">
        <v>3471</v>
      </c>
      <c r="C14" s="5">
        <f t="shared" ref="C14:C20" si="0">B14/$B$21</f>
        <v>3.2932938631447112E-2</v>
      </c>
      <c r="E14" s="38" t="s">
        <v>36</v>
      </c>
      <c r="F14" s="6">
        <v>650</v>
      </c>
      <c r="G14" s="5">
        <f t="shared" ref="G14:G19" si="1">F14/$F$20</f>
        <v>2.1610479420174213E-2</v>
      </c>
      <c r="I14" s="38" t="s">
        <v>170</v>
      </c>
      <c r="J14" s="35"/>
    </row>
    <row r="15" spans="1:10" x14ac:dyDescent="0.25">
      <c r="A15" s="38" t="s">
        <v>37</v>
      </c>
      <c r="B15" s="6">
        <v>5636</v>
      </c>
      <c r="C15" s="5">
        <f t="shared" si="0"/>
        <v>5.3474515161865722E-2</v>
      </c>
      <c r="E15" s="38" t="s">
        <v>37</v>
      </c>
      <c r="F15" s="6">
        <v>1190</v>
      </c>
      <c r="G15" s="5">
        <f t="shared" si="1"/>
        <v>3.9563800784626638E-2</v>
      </c>
      <c r="I15" s="38" t="s">
        <v>169</v>
      </c>
      <c r="J15" s="35"/>
    </row>
    <row r="16" spans="1:10" x14ac:dyDescent="0.25">
      <c r="A16" s="38" t="s">
        <v>38</v>
      </c>
      <c r="B16" s="6">
        <v>7258</v>
      </c>
      <c r="C16" s="5">
        <f t="shared" si="0"/>
        <v>6.8864093513985355E-2</v>
      </c>
      <c r="E16" s="38" t="s">
        <v>38</v>
      </c>
      <c r="F16" s="6">
        <v>1680</v>
      </c>
      <c r="G16" s="5">
        <f t="shared" si="1"/>
        <v>5.5854777578296426E-2</v>
      </c>
      <c r="I16" s="38" t="s">
        <v>168</v>
      </c>
      <c r="J16" s="35"/>
    </row>
    <row r="17" spans="1:10" x14ac:dyDescent="0.25">
      <c r="A17" s="38" t="s">
        <v>39</v>
      </c>
      <c r="B17" s="6">
        <v>7701</v>
      </c>
      <c r="C17" s="5">
        <f t="shared" si="0"/>
        <v>7.3067289081179557E-2</v>
      </c>
      <c r="E17" s="38" t="s">
        <v>39</v>
      </c>
      <c r="F17" s="6">
        <v>2085</v>
      </c>
      <c r="G17" s="5">
        <f t="shared" si="1"/>
        <v>6.9319768601635745E-2</v>
      </c>
      <c r="I17" s="38" t="s">
        <v>167</v>
      </c>
      <c r="J17" s="35"/>
    </row>
    <row r="18" spans="1:10" x14ac:dyDescent="0.25">
      <c r="A18" s="38" t="s">
        <v>40</v>
      </c>
      <c r="B18" s="6">
        <v>10248</v>
      </c>
      <c r="C18" s="5">
        <f t="shared" si="0"/>
        <v>9.7233291586018442E-2</v>
      </c>
      <c r="E18" s="38" t="s">
        <v>40</v>
      </c>
      <c r="F18" s="6">
        <v>2958</v>
      </c>
      <c r="G18" s="5">
        <f t="shared" si="1"/>
        <v>9.8344304807500504E-2</v>
      </c>
      <c r="I18" s="38" t="s">
        <v>166</v>
      </c>
      <c r="J18" s="35"/>
    </row>
    <row r="19" spans="1:10" x14ac:dyDescent="0.25">
      <c r="A19" s="38" t="s">
        <v>8</v>
      </c>
      <c r="B19" s="6">
        <v>68407</v>
      </c>
      <c r="C19" s="5">
        <f t="shared" si="0"/>
        <v>0.64904740217845081</v>
      </c>
      <c r="E19" s="13" t="s">
        <v>8</v>
      </c>
      <c r="F19" s="14">
        <v>21515</v>
      </c>
      <c r="G19" s="15">
        <f t="shared" si="1"/>
        <v>0.7153068688077665</v>
      </c>
      <c r="I19" s="38" t="s">
        <v>165</v>
      </c>
      <c r="J19" s="35"/>
    </row>
    <row r="20" spans="1:10" ht="15.75" thickBot="1" x14ac:dyDescent="0.3">
      <c r="A20" s="13" t="s">
        <v>9</v>
      </c>
      <c r="B20" s="14">
        <v>2675</v>
      </c>
      <c r="C20" s="15">
        <f t="shared" si="0"/>
        <v>2.5380469847053021E-2</v>
      </c>
      <c r="E20" s="39" t="s">
        <v>5</v>
      </c>
      <c r="F20" s="3">
        <f>SUM(F14:F19)</f>
        <v>30078</v>
      </c>
      <c r="G20" s="2"/>
      <c r="I20" s="38" t="s">
        <v>164</v>
      </c>
      <c r="J20" s="35"/>
    </row>
    <row r="21" spans="1:10" ht="15.75" thickBot="1" x14ac:dyDescent="0.3">
      <c r="A21" s="39" t="s">
        <v>5</v>
      </c>
      <c r="B21" s="3">
        <f>SUM(B14:B20)</f>
        <v>105396</v>
      </c>
      <c r="C21" s="2"/>
      <c r="E21" s="49" t="s">
        <v>107</v>
      </c>
      <c r="F21" s="136"/>
      <c r="G21" s="136"/>
      <c r="I21" s="38" t="s">
        <v>163</v>
      </c>
      <c r="J21" s="35"/>
    </row>
    <row r="22" spans="1:10" ht="15.75" thickBot="1" x14ac:dyDescent="0.3">
      <c r="A22" s="36" t="s">
        <v>121</v>
      </c>
      <c r="I22" s="38" t="s">
        <v>162</v>
      </c>
      <c r="J22" s="35"/>
    </row>
    <row r="23" spans="1:10" ht="52.5" thickBot="1" x14ac:dyDescent="0.35">
      <c r="E23" s="124" t="s">
        <v>57</v>
      </c>
      <c r="F23" s="125"/>
      <c r="G23" s="126"/>
      <c r="I23" s="38"/>
      <c r="J23" s="35"/>
    </row>
    <row r="24" spans="1:10" ht="18" thickBot="1" x14ac:dyDescent="0.35">
      <c r="A24" s="160" t="s">
        <v>10</v>
      </c>
      <c r="B24" s="161"/>
      <c r="C24" s="162"/>
      <c r="E24" s="12" t="s">
        <v>6</v>
      </c>
      <c r="F24" s="4" t="s">
        <v>7</v>
      </c>
      <c r="G24" s="11" t="s">
        <v>2</v>
      </c>
      <c r="I24" s="38"/>
      <c r="J24" s="35"/>
    </row>
    <row r="25" spans="1:10" x14ac:dyDescent="0.25">
      <c r="A25" s="12" t="s">
        <v>6</v>
      </c>
      <c r="B25" s="4" t="s">
        <v>7</v>
      </c>
      <c r="C25" s="11" t="s">
        <v>2</v>
      </c>
      <c r="E25" s="38" t="s">
        <v>36</v>
      </c>
      <c r="F25" s="6">
        <v>39</v>
      </c>
      <c r="G25" s="5">
        <f t="shared" ref="G25:G30" si="2">F25/$F$31</f>
        <v>6.8661971830985921E-2</v>
      </c>
      <c r="I25" s="38"/>
      <c r="J25" s="35"/>
    </row>
    <row r="26" spans="1:10" x14ac:dyDescent="0.25">
      <c r="A26" s="38" t="s">
        <v>36</v>
      </c>
      <c r="B26" s="6">
        <v>371</v>
      </c>
      <c r="C26" s="5">
        <f t="shared" ref="C26:C32" si="3">B26/$B$33</f>
        <v>9.1922695738354807E-2</v>
      </c>
      <c r="E26" s="38" t="s">
        <v>37</v>
      </c>
      <c r="F26" s="6">
        <v>63</v>
      </c>
      <c r="G26" s="5">
        <f t="shared" si="2"/>
        <v>0.11091549295774648</v>
      </c>
      <c r="I26" s="38"/>
      <c r="J26" s="35"/>
    </row>
    <row r="27" spans="1:10" x14ac:dyDescent="0.25">
      <c r="A27" s="38" t="s">
        <v>37</v>
      </c>
      <c r="B27" s="6">
        <v>736</v>
      </c>
      <c r="C27" s="5">
        <f t="shared" si="3"/>
        <v>0.18235877106045589</v>
      </c>
      <c r="E27" s="38" t="s">
        <v>38</v>
      </c>
      <c r="F27" s="6">
        <v>56</v>
      </c>
      <c r="G27" s="5">
        <f t="shared" si="2"/>
        <v>9.8591549295774641E-2</v>
      </c>
      <c r="I27" s="38"/>
      <c r="J27" s="35"/>
    </row>
    <row r="28" spans="1:10" x14ac:dyDescent="0.25">
      <c r="A28" s="38" t="s">
        <v>38</v>
      </c>
      <c r="B28" s="6">
        <v>320</v>
      </c>
      <c r="C28" s="5">
        <f t="shared" si="3"/>
        <v>7.9286422200198214E-2</v>
      </c>
      <c r="E28" s="38" t="s">
        <v>39</v>
      </c>
      <c r="F28" s="6">
        <v>24</v>
      </c>
      <c r="G28" s="5">
        <f t="shared" si="2"/>
        <v>4.2253521126760563E-2</v>
      </c>
      <c r="I28" s="38"/>
      <c r="J28" s="35"/>
    </row>
    <row r="29" spans="1:10" x14ac:dyDescent="0.25">
      <c r="A29" s="38" t="s">
        <v>39</v>
      </c>
      <c r="B29" s="6">
        <v>225</v>
      </c>
      <c r="C29" s="5">
        <f t="shared" si="3"/>
        <v>5.5748265609514368E-2</v>
      </c>
      <c r="E29" s="38" t="s">
        <v>40</v>
      </c>
      <c r="F29" s="6">
        <v>94</v>
      </c>
      <c r="G29" s="5">
        <f t="shared" si="2"/>
        <v>0.16549295774647887</v>
      </c>
      <c r="I29" s="38"/>
      <c r="J29" s="35"/>
    </row>
    <row r="30" spans="1:10" x14ac:dyDescent="0.25">
      <c r="A30" s="38" t="s">
        <v>40</v>
      </c>
      <c r="B30" s="6">
        <v>454</v>
      </c>
      <c r="C30" s="5">
        <f t="shared" si="3"/>
        <v>0.11248761149653122</v>
      </c>
      <c r="E30" s="13" t="s">
        <v>8</v>
      </c>
      <c r="F30" s="14">
        <v>292</v>
      </c>
      <c r="G30" s="15">
        <f t="shared" si="2"/>
        <v>0.5140845070422535</v>
      </c>
      <c r="I30" s="38"/>
      <c r="J30" s="35"/>
    </row>
    <row r="31" spans="1:10" ht="15.75" thickBot="1" x14ac:dyDescent="0.3">
      <c r="A31" s="38" t="s">
        <v>8</v>
      </c>
      <c r="B31" s="6">
        <v>1761</v>
      </c>
      <c r="C31" s="5">
        <f t="shared" si="3"/>
        <v>0.43632309217046583</v>
      </c>
      <c r="E31" s="39" t="s">
        <v>5</v>
      </c>
      <c r="F31" s="3">
        <f>SUM(F25:F30)</f>
        <v>568</v>
      </c>
      <c r="G31" s="2"/>
      <c r="I31" s="39"/>
      <c r="J31" s="2"/>
    </row>
    <row r="32" spans="1:10" ht="15.75" thickBot="1" x14ac:dyDescent="0.3">
      <c r="A32" s="13" t="s">
        <v>9</v>
      </c>
      <c r="B32" s="14">
        <v>169</v>
      </c>
      <c r="C32" s="15">
        <f t="shared" si="3"/>
        <v>4.187314172447968E-2</v>
      </c>
    </row>
    <row r="33" spans="1:7" ht="52.5" thickBot="1" x14ac:dyDescent="0.35">
      <c r="A33" s="39" t="s">
        <v>5</v>
      </c>
      <c r="B33" s="3">
        <f>SUM(B26:B32)</f>
        <v>4036</v>
      </c>
      <c r="C33" s="2"/>
      <c r="E33" s="124" t="s">
        <v>59</v>
      </c>
      <c r="F33" s="125"/>
      <c r="G33" s="126"/>
    </row>
    <row r="34" spans="1:7" ht="15.75" thickBot="1" x14ac:dyDescent="0.3">
      <c r="E34" s="12" t="s">
        <v>6</v>
      </c>
      <c r="F34" s="4" t="s">
        <v>7</v>
      </c>
      <c r="G34" s="11" t="s">
        <v>2</v>
      </c>
    </row>
    <row r="35" spans="1:7" ht="33" customHeight="1" thickBot="1" x14ac:dyDescent="0.35">
      <c r="A35" s="187" t="s">
        <v>119</v>
      </c>
      <c r="B35" s="188"/>
      <c r="C35" s="189"/>
      <c r="E35" s="38" t="s">
        <v>36</v>
      </c>
      <c r="F35" s="6">
        <f>F25</f>
        <v>39</v>
      </c>
      <c r="G35" s="5">
        <f>F35/$F$37</f>
        <v>0.38235294117647056</v>
      </c>
    </row>
    <row r="36" spans="1:7" x14ac:dyDescent="0.25">
      <c r="A36" s="12" t="s">
        <v>0</v>
      </c>
      <c r="B36" s="4" t="s">
        <v>1</v>
      </c>
      <c r="C36" s="11" t="s">
        <v>2</v>
      </c>
      <c r="E36" s="13" t="s">
        <v>37</v>
      </c>
      <c r="F36" s="14">
        <f>F26</f>
        <v>63</v>
      </c>
      <c r="G36" s="15">
        <f>F36/$F$37</f>
        <v>0.61764705882352944</v>
      </c>
    </row>
    <row r="37" spans="1:7" ht="15.75" thickBot="1" x14ac:dyDescent="0.3">
      <c r="A37" s="38" t="s">
        <v>3</v>
      </c>
      <c r="B37" s="6">
        <v>3100</v>
      </c>
      <c r="C37" s="5">
        <v>0.89300000000000002</v>
      </c>
      <c r="E37" s="39" t="s">
        <v>5</v>
      </c>
      <c r="F37" s="3">
        <f>SUM(F35:F36)</f>
        <v>102</v>
      </c>
      <c r="G37" s="2"/>
    </row>
    <row r="38" spans="1:7" ht="15.75" thickBot="1" x14ac:dyDescent="0.3">
      <c r="A38" s="13" t="s">
        <v>4</v>
      </c>
      <c r="B38" s="14">
        <v>371</v>
      </c>
      <c r="C38" s="15">
        <v>0.107</v>
      </c>
    </row>
    <row r="39" spans="1:7" ht="52.5" thickBot="1" x14ac:dyDescent="0.35">
      <c r="A39" s="39" t="s">
        <v>5</v>
      </c>
      <c r="B39" s="3">
        <v>3471</v>
      </c>
      <c r="C39" s="42"/>
      <c r="E39" s="124" t="s">
        <v>60</v>
      </c>
      <c r="F39" s="125"/>
      <c r="G39" s="126"/>
    </row>
    <row r="40" spans="1:7" ht="15.75" thickBot="1" x14ac:dyDescent="0.3">
      <c r="E40" s="12" t="s">
        <v>12</v>
      </c>
      <c r="F40" s="4" t="s">
        <v>1</v>
      </c>
      <c r="G40" s="11" t="s">
        <v>2</v>
      </c>
    </row>
    <row r="41" spans="1:7" ht="18" thickBot="1" x14ac:dyDescent="0.35">
      <c r="A41" s="160" t="s">
        <v>117</v>
      </c>
      <c r="B41" s="161"/>
      <c r="C41" s="162"/>
      <c r="E41" s="38" t="s">
        <v>15</v>
      </c>
      <c r="F41" s="6">
        <v>262</v>
      </c>
      <c r="G41" s="5">
        <f t="shared" ref="G41:G51" si="4">F41/$F$52</f>
        <v>0.46126760563380281</v>
      </c>
    </row>
    <row r="42" spans="1:7" x14ac:dyDescent="0.25">
      <c r="A42" s="12" t="s">
        <v>0</v>
      </c>
      <c r="B42" s="4" t="s">
        <v>1</v>
      </c>
      <c r="C42" s="11" t="s">
        <v>2</v>
      </c>
      <c r="E42" s="38" t="s">
        <v>18</v>
      </c>
      <c r="F42" s="6">
        <v>54</v>
      </c>
      <c r="G42" s="5">
        <f t="shared" si="4"/>
        <v>9.5070422535211266E-2</v>
      </c>
    </row>
    <row r="43" spans="1:7" x14ac:dyDescent="0.25">
      <c r="A43" s="38" t="s">
        <v>3</v>
      </c>
      <c r="B43" s="6">
        <v>4900</v>
      </c>
      <c r="C43" s="5">
        <v>0.86899999999999999</v>
      </c>
      <c r="E43" s="38" t="s">
        <v>24</v>
      </c>
      <c r="F43" s="6">
        <v>46</v>
      </c>
      <c r="G43" s="5">
        <f t="shared" si="4"/>
        <v>8.098591549295775E-2</v>
      </c>
    </row>
    <row r="44" spans="1:7" x14ac:dyDescent="0.25">
      <c r="A44" s="13" t="s">
        <v>4</v>
      </c>
      <c r="B44" s="14">
        <v>736</v>
      </c>
      <c r="C44" s="15">
        <v>0.13100000000000001</v>
      </c>
      <c r="E44" s="38" t="s">
        <v>27</v>
      </c>
      <c r="F44" s="6">
        <v>46</v>
      </c>
      <c r="G44" s="5">
        <f t="shared" si="4"/>
        <v>8.098591549295775E-2</v>
      </c>
    </row>
    <row r="45" spans="1:7" ht="15.75" thickBot="1" x14ac:dyDescent="0.3">
      <c r="A45" s="39" t="s">
        <v>5</v>
      </c>
      <c r="B45" s="3">
        <v>5636</v>
      </c>
      <c r="C45" s="2"/>
      <c r="E45" s="38" t="s">
        <v>17</v>
      </c>
      <c r="F45" s="6">
        <v>45</v>
      </c>
      <c r="G45" s="5">
        <f t="shared" si="4"/>
        <v>7.9225352112676062E-2</v>
      </c>
    </row>
    <row r="46" spans="1:7" ht="15.75" thickBot="1" x14ac:dyDescent="0.3">
      <c r="E46" s="38" t="s">
        <v>159</v>
      </c>
      <c r="F46" s="6">
        <v>26</v>
      </c>
      <c r="G46" s="5">
        <f t="shared" si="4"/>
        <v>4.5774647887323945E-2</v>
      </c>
    </row>
    <row r="47" spans="1:7" ht="18" thickBot="1" x14ac:dyDescent="0.35">
      <c r="A47" s="156" t="s">
        <v>41</v>
      </c>
      <c r="B47" s="157"/>
      <c r="C47" s="158"/>
      <c r="E47" s="38" t="s">
        <v>30</v>
      </c>
      <c r="F47" s="6">
        <v>24</v>
      </c>
      <c r="G47" s="5">
        <f t="shared" si="4"/>
        <v>4.2253521126760563E-2</v>
      </c>
    </row>
    <row r="48" spans="1:7" x14ac:dyDescent="0.25">
      <c r="A48" s="12" t="s">
        <v>6</v>
      </c>
      <c r="B48" s="4" t="s">
        <v>7</v>
      </c>
      <c r="C48" s="11" t="s">
        <v>2</v>
      </c>
      <c r="E48" s="38" t="s">
        <v>29</v>
      </c>
      <c r="F48" s="6">
        <v>21</v>
      </c>
      <c r="G48" s="5">
        <f t="shared" si="4"/>
        <v>3.6971830985915492E-2</v>
      </c>
    </row>
    <row r="49" spans="1:47" x14ac:dyDescent="0.25">
      <c r="A49" s="38" t="s">
        <v>36</v>
      </c>
      <c r="B49" s="6">
        <f>B26</f>
        <v>371</v>
      </c>
      <c r="C49" s="5">
        <f>B49/$B$51</f>
        <v>0.33514001806684734</v>
      </c>
      <c r="E49" s="38" t="s">
        <v>158</v>
      </c>
      <c r="F49" s="6">
        <v>16</v>
      </c>
      <c r="G49" s="5">
        <f t="shared" si="4"/>
        <v>2.8169014084507043E-2</v>
      </c>
    </row>
    <row r="50" spans="1:47" x14ac:dyDescent="0.25">
      <c r="A50" s="13" t="s">
        <v>37</v>
      </c>
      <c r="B50" s="14">
        <f>B27</f>
        <v>736</v>
      </c>
      <c r="C50" s="15">
        <f>B50/$B$51</f>
        <v>0.66485998193315266</v>
      </c>
      <c r="E50" s="38" t="s">
        <v>23</v>
      </c>
      <c r="F50" s="6">
        <v>14</v>
      </c>
      <c r="G50" s="5">
        <f t="shared" si="4"/>
        <v>2.464788732394366E-2</v>
      </c>
    </row>
    <row r="51" spans="1:47" s="37" customFormat="1" ht="15.75" thickBot="1" x14ac:dyDescent="0.3">
      <c r="A51" s="39" t="s">
        <v>5</v>
      </c>
      <c r="B51" s="3">
        <f>SUM(B49:B50)</f>
        <v>1107</v>
      </c>
      <c r="C51" s="2"/>
      <c r="D51" s="36"/>
      <c r="E51" s="13" t="s">
        <v>64</v>
      </c>
      <c r="F51" s="14">
        <v>14</v>
      </c>
      <c r="G51" s="15">
        <f t="shared" si="4"/>
        <v>2.464788732394366E-2</v>
      </c>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row>
    <row r="52" spans="1:47" ht="15.75" thickBot="1" x14ac:dyDescent="0.3">
      <c r="D52" s="37"/>
      <c r="E52" s="39" t="s">
        <v>5</v>
      </c>
      <c r="F52" s="3">
        <f>SUM(F41:F51)</f>
        <v>568</v>
      </c>
      <c r="G52" s="2"/>
    </row>
    <row r="53" spans="1:47" ht="18" thickBot="1" x14ac:dyDescent="0.35">
      <c r="A53" s="127" t="s">
        <v>44</v>
      </c>
      <c r="B53" s="128"/>
      <c r="C53" s="129"/>
      <c r="E53" s="50" t="s">
        <v>108</v>
      </c>
    </row>
    <row r="54" spans="1:47" ht="15.75" thickBot="1" x14ac:dyDescent="0.3">
      <c r="A54" s="12" t="s">
        <v>45</v>
      </c>
      <c r="B54" s="4" t="s">
        <v>7</v>
      </c>
      <c r="C54" s="11" t="s">
        <v>2</v>
      </c>
    </row>
    <row r="55" spans="1:47" ht="69.75" thickBot="1" x14ac:dyDescent="0.35">
      <c r="A55" s="38" t="s">
        <v>46</v>
      </c>
      <c r="B55" s="6">
        <v>425</v>
      </c>
      <c r="C55" s="5">
        <f t="shared" ref="C55:C61" si="5">B55/$B$62</f>
        <v>0.10530227948463826</v>
      </c>
      <c r="E55" s="124" t="s">
        <v>61</v>
      </c>
      <c r="F55" s="125"/>
      <c r="G55" s="126"/>
    </row>
    <row r="56" spans="1:47" ht="35.25" customHeight="1" x14ac:dyDescent="0.25">
      <c r="A56" s="38" t="s">
        <v>47</v>
      </c>
      <c r="B56" s="6">
        <v>97</v>
      </c>
      <c r="C56" s="5">
        <f t="shared" si="5"/>
        <v>2.4033696729435085E-2</v>
      </c>
      <c r="E56" s="12" t="s">
        <v>12</v>
      </c>
      <c r="F56" s="4" t="s">
        <v>1</v>
      </c>
      <c r="G56" s="11" t="s">
        <v>2</v>
      </c>
    </row>
    <row r="57" spans="1:47" x14ac:dyDescent="0.25">
      <c r="A57" s="38" t="s">
        <v>48</v>
      </c>
      <c r="B57" s="6">
        <v>385</v>
      </c>
      <c r="C57" s="5">
        <f t="shared" si="5"/>
        <v>9.5391476709613482E-2</v>
      </c>
      <c r="E57" s="38" t="s">
        <v>17</v>
      </c>
      <c r="F57" s="6">
        <v>45</v>
      </c>
      <c r="G57" s="5">
        <f>F57/$F$61</f>
        <v>0.44117647058823528</v>
      </c>
    </row>
    <row r="58" spans="1:47" x14ac:dyDescent="0.25">
      <c r="A58" s="38" t="s">
        <v>49</v>
      </c>
      <c r="B58" s="6">
        <v>1000</v>
      </c>
      <c r="C58" s="5">
        <f t="shared" si="5"/>
        <v>0.24777006937561943</v>
      </c>
      <c r="E58" s="38" t="s">
        <v>15</v>
      </c>
      <c r="F58" s="6">
        <v>29</v>
      </c>
      <c r="G58" s="5">
        <f>F58/$F$61</f>
        <v>0.28431372549019607</v>
      </c>
    </row>
    <row r="59" spans="1:47" x14ac:dyDescent="0.25">
      <c r="A59" s="38" t="s">
        <v>50</v>
      </c>
      <c r="B59" s="6">
        <v>1003</v>
      </c>
      <c r="C59" s="5">
        <f t="shared" si="5"/>
        <v>0.24851337958374628</v>
      </c>
      <c r="E59" s="38" t="s">
        <v>23</v>
      </c>
      <c r="F59" s="6">
        <v>14</v>
      </c>
      <c r="G59" s="5">
        <f>F59/$F$61</f>
        <v>0.13725490196078433</v>
      </c>
    </row>
    <row r="60" spans="1:47" x14ac:dyDescent="0.25">
      <c r="A60" s="38" t="s">
        <v>51</v>
      </c>
      <c r="B60" s="6">
        <v>436</v>
      </c>
      <c r="C60" s="5">
        <f t="shared" si="5"/>
        <v>0.10802775024777007</v>
      </c>
      <c r="E60" s="13" t="s">
        <v>64</v>
      </c>
      <c r="F60" s="14">
        <v>14</v>
      </c>
      <c r="G60" s="15">
        <f>F60/$F$61</f>
        <v>0.13725490196078433</v>
      </c>
    </row>
    <row r="61" spans="1:47" ht="15.75" thickBot="1" x14ac:dyDescent="0.3">
      <c r="A61" s="13" t="s">
        <v>52</v>
      </c>
      <c r="B61" s="14">
        <v>690</v>
      </c>
      <c r="C61" s="15">
        <f t="shared" si="5"/>
        <v>0.17096134786917741</v>
      </c>
      <c r="E61" s="39" t="s">
        <v>5</v>
      </c>
      <c r="F61" s="3">
        <f>SUM(F57:F60)</f>
        <v>102</v>
      </c>
      <c r="G61" s="2"/>
    </row>
    <row r="62" spans="1:47" ht="15.75" thickBot="1" x14ac:dyDescent="0.3">
      <c r="A62" s="39" t="s">
        <v>5</v>
      </c>
      <c r="B62" s="3">
        <f>SUM(B55:B61)</f>
        <v>4036</v>
      </c>
      <c r="C62" s="2"/>
    </row>
    <row r="63" spans="1:47" ht="15.75" thickBot="1" x14ac:dyDescent="0.3">
      <c r="E63" s="36" t="s">
        <v>109</v>
      </c>
    </row>
    <row r="64" spans="1:47" ht="52.5" thickBot="1" x14ac:dyDescent="0.35">
      <c r="A64" s="124" t="s">
        <v>53</v>
      </c>
      <c r="B64" s="125"/>
      <c r="C64" s="126"/>
    </row>
    <row r="65" spans="1:3" x14ac:dyDescent="0.25">
      <c r="A65" s="12" t="s">
        <v>45</v>
      </c>
      <c r="B65" s="4" t="s">
        <v>7</v>
      </c>
      <c r="C65" s="11" t="s">
        <v>2</v>
      </c>
    </row>
    <row r="66" spans="1:3" x14ac:dyDescent="0.25">
      <c r="A66" s="38" t="s">
        <v>46</v>
      </c>
      <c r="B66" s="6">
        <v>85</v>
      </c>
      <c r="C66" s="5">
        <f t="shared" ref="C66:C72" si="6">B66/$B$73</f>
        <v>7.6784101174345074E-2</v>
      </c>
    </row>
    <row r="67" spans="1:3" x14ac:dyDescent="0.25">
      <c r="A67" s="38" t="s">
        <v>47</v>
      </c>
      <c r="B67" s="6">
        <v>56</v>
      </c>
      <c r="C67" s="5">
        <f t="shared" si="6"/>
        <v>5.0587172538392053E-2</v>
      </c>
    </row>
    <row r="68" spans="1:3" x14ac:dyDescent="0.25">
      <c r="A68" s="38" t="s">
        <v>48</v>
      </c>
      <c r="B68" s="6">
        <v>183</v>
      </c>
      <c r="C68" s="5">
        <f t="shared" si="6"/>
        <v>0.16531165311653118</v>
      </c>
    </row>
    <row r="69" spans="1:3" x14ac:dyDescent="0.25">
      <c r="A69" s="38" t="s">
        <v>49</v>
      </c>
      <c r="B69" s="6">
        <v>220</v>
      </c>
      <c r="C69" s="5">
        <f t="shared" si="6"/>
        <v>0.19873532068654021</v>
      </c>
    </row>
    <row r="70" spans="1:3" x14ac:dyDescent="0.25">
      <c r="A70" s="38" t="s">
        <v>50</v>
      </c>
      <c r="B70" s="6">
        <v>194</v>
      </c>
      <c r="C70" s="5">
        <f t="shared" si="6"/>
        <v>0.17524841915085818</v>
      </c>
    </row>
    <row r="71" spans="1:3" x14ac:dyDescent="0.25">
      <c r="A71" s="38" t="s">
        <v>51</v>
      </c>
      <c r="B71" s="6">
        <v>174</v>
      </c>
      <c r="C71" s="5">
        <f t="shared" si="6"/>
        <v>0.15718157181571815</v>
      </c>
    </row>
    <row r="72" spans="1:3" x14ac:dyDescent="0.25">
      <c r="A72" s="13" t="s">
        <v>52</v>
      </c>
      <c r="B72" s="14">
        <v>195</v>
      </c>
      <c r="C72" s="15">
        <f t="shared" si="6"/>
        <v>0.17615176151761516</v>
      </c>
    </row>
    <row r="73" spans="1:3" ht="15.75" thickBot="1" x14ac:dyDescent="0.3">
      <c r="A73" s="39" t="s">
        <v>5</v>
      </c>
      <c r="B73" s="3">
        <f>SUM(B66:B72)</f>
        <v>1107</v>
      </c>
      <c r="C73" s="2"/>
    </row>
    <row r="75" spans="1:3" ht="15.75" thickBot="1" x14ac:dyDescent="0.3"/>
    <row r="76" spans="1:3" ht="18" thickBot="1" x14ac:dyDescent="0.35">
      <c r="A76" s="160" t="s">
        <v>11</v>
      </c>
      <c r="B76" s="161"/>
      <c r="C76" s="162"/>
    </row>
    <row r="77" spans="1:3" x14ac:dyDescent="0.25">
      <c r="A77" s="12" t="s">
        <v>12</v>
      </c>
      <c r="B77" s="4" t="s">
        <v>1</v>
      </c>
      <c r="C77" s="11" t="s">
        <v>2</v>
      </c>
    </row>
    <row r="78" spans="1:3" x14ac:dyDescent="0.25">
      <c r="A78" s="18" t="s">
        <v>15</v>
      </c>
      <c r="B78" s="6">
        <v>1190</v>
      </c>
      <c r="C78" s="5">
        <f t="shared" ref="C78:C88" si="7">B78/$B$89</f>
        <v>0.29484638255698714</v>
      </c>
    </row>
    <row r="79" spans="1:3" x14ac:dyDescent="0.25">
      <c r="A79" s="18" t="s">
        <v>13</v>
      </c>
      <c r="B79" s="6">
        <v>642</v>
      </c>
      <c r="C79" s="5">
        <f t="shared" si="7"/>
        <v>0.15906838453914768</v>
      </c>
    </row>
    <row r="80" spans="1:3" x14ac:dyDescent="0.25">
      <c r="A80" s="18" t="s">
        <v>24</v>
      </c>
      <c r="B80" s="6">
        <v>366</v>
      </c>
      <c r="C80" s="5">
        <f t="shared" si="7"/>
        <v>9.0683845391476711E-2</v>
      </c>
    </row>
    <row r="81" spans="1:3" x14ac:dyDescent="0.25">
      <c r="A81" s="18" t="s">
        <v>14</v>
      </c>
      <c r="B81" s="6">
        <v>269</v>
      </c>
      <c r="C81" s="5">
        <f t="shared" si="7"/>
        <v>6.6650148662041622E-2</v>
      </c>
    </row>
    <row r="82" spans="1:3" ht="36.75" customHeight="1" x14ac:dyDescent="0.25">
      <c r="A82" s="18" t="s">
        <v>17</v>
      </c>
      <c r="B82" s="6">
        <v>187</v>
      </c>
      <c r="C82" s="5">
        <f t="shared" si="7"/>
        <v>4.6333002973240833E-2</v>
      </c>
    </row>
    <row r="83" spans="1:3" x14ac:dyDescent="0.25">
      <c r="A83" s="18" t="s">
        <v>161</v>
      </c>
      <c r="B83" s="6">
        <v>147</v>
      </c>
      <c r="C83" s="5">
        <f t="shared" si="7"/>
        <v>3.6422200198216056E-2</v>
      </c>
    </row>
    <row r="84" spans="1:3" x14ac:dyDescent="0.25">
      <c r="A84" s="18" t="s">
        <v>18</v>
      </c>
      <c r="B84" s="6">
        <v>144</v>
      </c>
      <c r="C84" s="5">
        <f t="shared" si="7"/>
        <v>3.5678889990089196E-2</v>
      </c>
    </row>
    <row r="85" spans="1:3" x14ac:dyDescent="0.25">
      <c r="A85" s="18" t="s">
        <v>27</v>
      </c>
      <c r="B85" s="6">
        <v>125</v>
      </c>
      <c r="C85" s="5">
        <f t="shared" si="7"/>
        <v>3.0971258671952429E-2</v>
      </c>
    </row>
    <row r="86" spans="1:3" x14ac:dyDescent="0.25">
      <c r="A86" s="18" t="s">
        <v>30</v>
      </c>
      <c r="B86" s="6">
        <v>102</v>
      </c>
      <c r="C86" s="5">
        <f t="shared" si="7"/>
        <v>2.5272547076313181E-2</v>
      </c>
    </row>
    <row r="87" spans="1:3" x14ac:dyDescent="0.25">
      <c r="A87" s="18" t="s">
        <v>23</v>
      </c>
      <c r="B87" s="6">
        <v>98</v>
      </c>
      <c r="C87" s="5">
        <f t="shared" si="7"/>
        <v>2.4281466798810703E-2</v>
      </c>
    </row>
    <row r="88" spans="1:3" x14ac:dyDescent="0.25">
      <c r="A88" s="19" t="s">
        <v>33</v>
      </c>
      <c r="B88" s="14">
        <v>766</v>
      </c>
      <c r="C88" s="15">
        <f t="shared" si="7"/>
        <v>0.18979187314172449</v>
      </c>
    </row>
    <row r="89" spans="1:3" ht="15.75" thickBot="1" x14ac:dyDescent="0.3">
      <c r="A89" s="39" t="s">
        <v>5</v>
      </c>
      <c r="B89" s="3">
        <f>SUM(B78:B88)</f>
        <v>4036</v>
      </c>
      <c r="C89" s="2"/>
    </row>
    <row r="90" spans="1:3" ht="15.75" thickBot="1" x14ac:dyDescent="0.3"/>
    <row r="91" spans="1:3" ht="52.5" thickBot="1" x14ac:dyDescent="0.35">
      <c r="A91" s="124" t="s">
        <v>42</v>
      </c>
      <c r="B91" s="125"/>
      <c r="C91" s="126"/>
    </row>
    <row r="92" spans="1:3" x14ac:dyDescent="0.25">
      <c r="A92" s="12" t="s">
        <v>12</v>
      </c>
      <c r="B92" s="4" t="s">
        <v>1</v>
      </c>
      <c r="C92" s="11" t="s">
        <v>2</v>
      </c>
    </row>
    <row r="93" spans="1:3" x14ac:dyDescent="0.25">
      <c r="A93" s="38" t="s">
        <v>13</v>
      </c>
      <c r="B93" s="6">
        <v>228</v>
      </c>
      <c r="C93" s="5">
        <f t="shared" ref="C93:C103" si="8">B93/$B$104</f>
        <v>0.20596205962059622</v>
      </c>
    </row>
    <row r="94" spans="1:3" x14ac:dyDescent="0.25">
      <c r="A94" s="38" t="s">
        <v>24</v>
      </c>
      <c r="B94" s="6">
        <v>203</v>
      </c>
      <c r="C94" s="5">
        <f t="shared" si="8"/>
        <v>0.18337850045167117</v>
      </c>
    </row>
    <row r="95" spans="1:3" x14ac:dyDescent="0.25">
      <c r="A95" s="38" t="s">
        <v>14</v>
      </c>
      <c r="B95" s="6">
        <v>199</v>
      </c>
      <c r="C95" s="5">
        <f t="shared" si="8"/>
        <v>0.17976513098464317</v>
      </c>
    </row>
    <row r="96" spans="1:3" x14ac:dyDescent="0.25">
      <c r="A96" s="38" t="s">
        <v>17</v>
      </c>
      <c r="B96" s="6">
        <v>135</v>
      </c>
      <c r="C96" s="5">
        <f t="shared" si="8"/>
        <v>0.12195121951219512</v>
      </c>
    </row>
    <row r="97" spans="1:3" x14ac:dyDescent="0.25">
      <c r="A97" s="38" t="s">
        <v>15</v>
      </c>
      <c r="B97" s="6">
        <v>103</v>
      </c>
      <c r="C97" s="5">
        <f t="shared" si="8"/>
        <v>9.3044263775971095E-2</v>
      </c>
    </row>
    <row r="98" spans="1:3" x14ac:dyDescent="0.25">
      <c r="A98" s="38" t="s">
        <v>65</v>
      </c>
      <c r="B98" s="6">
        <v>76</v>
      </c>
      <c r="C98" s="5">
        <f t="shared" si="8"/>
        <v>6.8654019873532063E-2</v>
      </c>
    </row>
    <row r="99" spans="1:3" x14ac:dyDescent="0.25">
      <c r="A99" s="38" t="s">
        <v>160</v>
      </c>
      <c r="B99" s="6">
        <v>38</v>
      </c>
      <c r="C99" s="5">
        <f t="shared" si="8"/>
        <v>3.4327009936766031E-2</v>
      </c>
    </row>
    <row r="100" spans="1:3" x14ac:dyDescent="0.25">
      <c r="A100" s="38" t="s">
        <v>23</v>
      </c>
      <c r="B100" s="6">
        <v>28</v>
      </c>
      <c r="C100" s="5">
        <f t="shared" si="8"/>
        <v>2.5293586269196026E-2</v>
      </c>
    </row>
    <row r="101" spans="1:3" x14ac:dyDescent="0.25">
      <c r="A101" s="38" t="s">
        <v>64</v>
      </c>
      <c r="B101" s="6">
        <v>27</v>
      </c>
      <c r="C101" s="5">
        <f t="shared" si="8"/>
        <v>2.4390243902439025E-2</v>
      </c>
    </row>
    <row r="102" spans="1:3" x14ac:dyDescent="0.25">
      <c r="A102" s="38" t="s">
        <v>63</v>
      </c>
      <c r="B102" s="6">
        <v>23</v>
      </c>
      <c r="C102" s="5">
        <f t="shared" si="8"/>
        <v>2.077687443541102E-2</v>
      </c>
    </row>
    <row r="103" spans="1:3" x14ac:dyDescent="0.25">
      <c r="A103" s="13" t="s">
        <v>33</v>
      </c>
      <c r="B103" s="14">
        <v>47</v>
      </c>
      <c r="C103" s="15">
        <f t="shared" si="8"/>
        <v>4.2457091237579042E-2</v>
      </c>
    </row>
    <row r="104" spans="1:3" ht="35.25" customHeight="1" thickBot="1" x14ac:dyDescent="0.3">
      <c r="A104" s="39" t="s">
        <v>5</v>
      </c>
      <c r="B104" s="3">
        <f>SUM(B93:B103)</f>
        <v>1107</v>
      </c>
      <c r="C104" s="2"/>
    </row>
    <row r="105" spans="1:3" x14ac:dyDescent="0.25">
      <c r="A105" s="45" t="s">
        <v>104</v>
      </c>
    </row>
    <row r="106" spans="1:3" x14ac:dyDescent="0.25">
      <c r="A106" s="48" t="s">
        <v>105</v>
      </c>
    </row>
    <row r="107" spans="1:3" x14ac:dyDescent="0.25">
      <c r="A107" s="48" t="s">
        <v>106</v>
      </c>
    </row>
    <row r="115" ht="33.75" customHeight="1" x14ac:dyDescent="0.25"/>
    <row r="125" ht="36" customHeight="1" x14ac:dyDescent="0.25"/>
    <row r="131" ht="33" customHeight="1" x14ac:dyDescent="0.25"/>
    <row r="147" ht="33.75" customHeight="1" x14ac:dyDescent="0.25"/>
  </sheetData>
  <mergeCells count="9">
    <mergeCell ref="I5:J5"/>
    <mergeCell ref="A12:C12"/>
    <mergeCell ref="A24:C24"/>
    <mergeCell ref="A35:C35"/>
    <mergeCell ref="A41:C41"/>
    <mergeCell ref="A47:C47"/>
    <mergeCell ref="A76:C76"/>
    <mergeCell ref="A1:F1"/>
    <mergeCell ref="A5:C5"/>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vt:i4>
      </vt:variant>
    </vt:vector>
  </HeadingPairs>
  <TitlesOfParts>
    <vt:vector size="17" baseType="lpstr">
      <vt:lpstr>Research Notes</vt:lpstr>
      <vt:lpstr>GBLS Service Area Charts</vt:lpstr>
      <vt:lpstr>GBLS Totals Sheet</vt:lpstr>
      <vt:lpstr>MA</vt:lpstr>
      <vt:lpstr>1</vt:lpstr>
      <vt:lpstr>2</vt:lpstr>
      <vt:lpstr>3</vt:lpstr>
      <vt:lpstr>4</vt:lpstr>
      <vt:lpstr>5</vt:lpstr>
      <vt:lpstr>6</vt:lpstr>
      <vt:lpstr>7</vt:lpstr>
      <vt:lpstr>8</vt:lpstr>
      <vt:lpstr>9</vt:lpstr>
      <vt:lpstr>10</vt:lpstr>
      <vt:lpstr>11</vt:lpstr>
      <vt:lpstr>'GBLS Service Area Charts'!Print_Area</vt:lpstr>
      <vt:lpstr>'GBLS Totals Sheet'!Print_Area</vt:lpstr>
    </vt:vector>
  </TitlesOfParts>
  <Company>BRA/EDIC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danber</dc:creator>
  <cp:lastModifiedBy>Moriah Nelson</cp:lastModifiedBy>
  <cp:lastPrinted>2013-08-30T16:13:19Z</cp:lastPrinted>
  <dcterms:created xsi:type="dcterms:W3CDTF">2013-07-17T13:35:31Z</dcterms:created>
  <dcterms:modified xsi:type="dcterms:W3CDTF">2013-12-05T14:31:47Z</dcterms:modified>
</cp:coreProperties>
</file>