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3430" windowHeight="10590"/>
  </bookViews>
  <sheets>
    <sheet name="Sheet1" sheetId="1" r:id="rId1"/>
    <sheet name="Sheet2" sheetId="2" state="hidden" r:id="rId2"/>
  </sheets>
  <definedNames>
    <definedName name="FYE">Sheet2!$A$2:$A$5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 i="2" l="1"/>
  <c r="A4" i="2"/>
  <c r="A3" i="2"/>
  <c r="A2" i="2"/>
  <c r="C14" i="1"/>
  <c r="C6" i="1"/>
  <c r="C12" i="1"/>
  <c r="C9" i="1" s="1"/>
  <c r="C17" i="1"/>
  <c r="C16" i="1"/>
  <c r="C8" i="1"/>
  <c r="C4" i="1"/>
  <c r="C15" i="1" l="1"/>
  <c r="C13" i="1"/>
  <c r="C11" i="1"/>
  <c r="C10" i="1" s="1"/>
</calcChain>
</file>

<file path=xl/sharedStrings.xml><?xml version="1.0" encoding="utf-8"?>
<sst xmlns="http://schemas.openxmlformats.org/spreadsheetml/2006/main" count="18" uniqueCount="18">
  <si>
    <t>Description</t>
  </si>
  <si>
    <t>Take AP training session</t>
  </si>
  <si>
    <t>Gather information for AP</t>
  </si>
  <si>
    <t>Review draft AP with LTOs</t>
  </si>
  <si>
    <t>Hold public hearing</t>
  </si>
  <si>
    <t>Revise AP and obtain Board approval</t>
  </si>
  <si>
    <t xml:space="preserve">DHCD review </t>
  </si>
  <si>
    <t>Annual Plan Date Calculator</t>
  </si>
  <si>
    <t>Recommended Date</t>
  </si>
  <si>
    <t>Complete CIP Preparation</t>
  </si>
  <si>
    <t xml:space="preserve">Complete AP Draft
 </t>
  </si>
  <si>
    <t>LHA Fiscal Year End:</t>
  </si>
  <si>
    <t>Recommended Hearing Month:</t>
  </si>
  <si>
    <t>Public Hearing Date:</t>
  </si>
  <si>
    <t>FYE</t>
  </si>
  <si>
    <t>Annual Plan Year:</t>
  </si>
  <si>
    <t>Submit to DHCD 
(Date Due)</t>
  </si>
  <si>
    <t>Post draft AP and hearing notice (46 days before hearing date).  See note below.</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</si>
</sst>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mmm\-d"/>
    <numFmt numFmtId="165" formatCode="[$-409]mmmm\ d\,\ yyyy;@"/>
  </numFmts>
  <fonts count="4" x14ac:knownFonts="1">
    <font>
      <sz val="11"/>
      <color theme="1"/>
      <name val="Calibri"/>
      <family val="2"/>
      <scheme val="minor"/>
    </font>
    <font>
      <b/>
      <sz val="12"/>
      <color rgb="FF000000"/>
      <name val="Cambria"/>
      <family val="1"/>
    </font>
    <font>
      <sz val="12"/>
      <color rgb="FF000000"/>
      <name val="Cambria"/>
      <family val="1"/>
    </font>
    <font>
      <b/>
      <sz val="12"/>
      <color rgb="FFFF0000"/>
      <name val="Cambria"/>
      <family val="1"/>
    </font>
  </fonts>
  <fills count="2">
    <fill>
      <patternFill patternType="none"/>
    </fill>
    <fill>
      <patternFill patternType="gray125"/>
    </fill>
  </fills>
  <borders count="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style="medium">
        <color indexed="64"/>
      </right>
      <top/>
      <bottom/>
      <diagonal/>
    </border>
  </borders>
  <cellStyleXfs count="1">
    <xf numFmtId="0" fontId="0" fillId="0" borderId="0"/>
  </cellStyleXfs>
  <cellXfs count="15">
    <xf numFmtId="0" fontId="0" fillId="0" borderId="0" xfId="0"/>
    <xf numFmtId="0" fontId="1" fillId="0" borderId="1" xfId="0" applyFont="1" applyBorder="1" applyAlignment="1">
      <alignment vertical="center" wrapText="1"/>
    </xf>
    <xf numFmtId="0" fontId="2" fillId="0" borderId="2" xfId="0" applyFont="1" applyBorder="1" applyAlignment="1">
      <alignment vertical="center" wrapText="1"/>
    </xf>
    <xf numFmtId="0" fontId="1" fillId="0" borderId="4" xfId="0" applyFont="1" applyBorder="1" applyAlignment="1">
      <alignment vertical="center" wrapText="1"/>
    </xf>
    <xf numFmtId="0" fontId="1" fillId="0" borderId="1" xfId="0" applyFont="1" applyBorder="1" applyAlignment="1">
      <alignment horizontal="center" vertical="center" wrapText="1"/>
    </xf>
    <xf numFmtId="164" fontId="2" fillId="0" borderId="1" xfId="0" applyNumberFormat="1" applyFont="1" applyBorder="1" applyAlignment="1" applyProtection="1">
      <alignment horizontal="center" vertical="center" wrapText="1"/>
      <protection locked="0"/>
    </xf>
    <xf numFmtId="165" fontId="2" fillId="0" borderId="3" xfId="0" applyNumberFormat="1" applyFont="1" applyBorder="1" applyAlignment="1">
      <alignment horizontal="center" vertical="center" wrapText="1"/>
    </xf>
    <xf numFmtId="0" fontId="1" fillId="0" borderId="2" xfId="0" applyFont="1" applyBorder="1" applyAlignment="1">
      <alignment vertical="center" wrapText="1"/>
    </xf>
    <xf numFmtId="165" fontId="1" fillId="0" borderId="3" xfId="0" applyNumberFormat="1" applyFont="1" applyBorder="1" applyAlignment="1">
      <alignment horizontal="center" vertical="center" wrapText="1"/>
    </xf>
    <xf numFmtId="16" fontId="3" fillId="0" borderId="0" xfId="0" applyNumberFormat="1" applyFont="1" applyBorder="1" applyAlignment="1" applyProtection="1">
      <alignment horizontal="center" vertical="center" wrapText="1"/>
    </xf>
    <xf numFmtId="165" fontId="1" fillId="0" borderId="5" xfId="0" applyNumberFormat="1" applyFont="1" applyBorder="1" applyAlignment="1" applyProtection="1">
      <alignment horizontal="center" vertical="center" wrapText="1"/>
      <protection locked="0"/>
    </xf>
    <xf numFmtId="165" fontId="0" fillId="0" borderId="0" xfId="0" applyNumberFormat="1"/>
    <xf numFmtId="1" fontId="1" fillId="0" borderId="5" xfId="0" applyNumberFormat="1" applyFont="1" applyBorder="1" applyAlignment="1" applyProtection="1">
      <alignment horizontal="center" vertical="center" wrapText="1"/>
      <protection locked="0"/>
    </xf>
    <xf numFmtId="164" fontId="1" fillId="0" borderId="6" xfId="0" applyNumberFormat="1" applyFont="1" applyBorder="1" applyAlignment="1" applyProtection="1">
      <alignment horizontal="center" vertical="center" wrapText="1"/>
    </xf>
    <xf numFmtId="0" fontId="2" fillId="0" borderId="0" xfId="0" applyFont="1" applyFill="1" applyBorder="1" applyAlignment="1">
      <alignment vertical="center" wrapText="1"/>
    </xf>
  </cellXfs>
  <cellStyles count="1">
    <cellStyle name="Normal" xfId="0" builtinId="0"/>
  </cellStyles>
  <dxfs count="3">
    <dxf>
      <fill>
        <patternFill>
          <bgColor rgb="FFFFCCCC"/>
        </patternFill>
      </fill>
      <border>
        <left style="thin">
          <color rgb="FFFF0000"/>
        </left>
        <right style="thin">
          <color rgb="FFFF0000"/>
        </right>
        <top style="thin">
          <color rgb="FFFF0000"/>
        </top>
        <bottom style="thin">
          <color rgb="FFFF0000"/>
        </bottom>
        <vertical/>
        <horizontal/>
      </border>
    </dxf>
    <dxf>
      <fill>
        <patternFill>
          <bgColor rgb="FFFFFF00"/>
        </patternFill>
      </fill>
    </dxf>
    <dxf>
      <fill>
        <patternFill>
          <bgColor rgb="FFFFFF00"/>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47625</xdr:colOff>
      <xdr:row>17</xdr:row>
      <xdr:rowOff>135256</xdr:rowOff>
    </xdr:from>
    <xdr:to>
      <xdr:col>3</xdr:col>
      <xdr:colOff>523875</xdr:colOff>
      <xdr:row>30</xdr:row>
      <xdr:rowOff>57150</xdr:rowOff>
    </xdr:to>
    <xdr:sp macro="" textlink="">
      <xdr:nvSpPr>
        <xdr:cNvPr id="2" name="TextBox 1"/>
        <xdr:cNvSpPr txBox="1"/>
      </xdr:nvSpPr>
      <xdr:spPr>
        <a:xfrm>
          <a:off x="47625" y="6717031"/>
          <a:ext cx="4248150" cy="24079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effectLst/>
            </a:rPr>
            <a:t>REQUIREMENT FOR POSTING HEARING NOTICE:</a:t>
          </a:r>
        </a:p>
        <a:p>
          <a:r>
            <a:rPr lang="en-US">
              <a:effectLst/>
            </a:rPr>
            <a:t>760 </a:t>
          </a:r>
          <a:r>
            <a:rPr lang="en-US" sz="1100">
              <a:solidFill>
                <a:schemeClr val="dk1"/>
              </a:solidFill>
              <a:effectLst/>
              <a:latin typeface="+mn-lt"/>
              <a:ea typeface="+mn-ea"/>
              <a:cs typeface="+mn-cs"/>
            </a:rPr>
            <a:t>CMR 4.16(6)(b) requires that the public hearing be advertised on the LHA website, in public postings, and by contacting</a:t>
          </a:r>
          <a:r>
            <a:rPr lang="en-US" sz="1100" baseline="0">
              <a:solidFill>
                <a:schemeClr val="dk1"/>
              </a:solidFill>
              <a:effectLst/>
              <a:latin typeface="+mn-lt"/>
              <a:ea typeface="+mn-ea"/>
              <a:cs typeface="+mn-cs"/>
            </a:rPr>
            <a:t> LTOs at least 45 calendar days before the hearing.</a:t>
          </a:r>
          <a:endParaRPr lang="en-US">
            <a:effectLst/>
          </a:endParaRPr>
        </a:p>
        <a:p>
          <a:endParaRPr lang="en-US">
            <a:effectLst/>
          </a:endParaRPr>
        </a:p>
        <a:p>
          <a:r>
            <a:rPr lang="en-US">
              <a:effectLst/>
            </a:rPr>
            <a:t>REQUIREMENT FOR POSTING DRAFT ANNUAL PLAN:</a:t>
          </a:r>
        </a:p>
        <a:p>
          <a:r>
            <a:rPr lang="en-US">
              <a:effectLst/>
            </a:rPr>
            <a:t>760 CMR 6.09(3)(h) requires that the draft Annual Plan be posted on the LHA website with</a:t>
          </a:r>
          <a:r>
            <a:rPr lang="en-US" baseline="0">
              <a:effectLst/>
            </a:rPr>
            <a:t> a copy in the LHA office</a:t>
          </a:r>
          <a:r>
            <a:rPr lang="en-US">
              <a:effectLst/>
            </a:rPr>
            <a:t> and distributed to each LTO 30 business days before the hearing.  To simplify date calculations, DHCD is requiring that the draft be posted 46 calendar days before the hearing, which will always meet the 30 business days requirement.  It is sufficient to post a link to the CIMS public portal (https://dhcdcims.intelligrants.com/...) rather than posting the pdf file.</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9"/>
  <sheetViews>
    <sheetView showGridLines="0" tabSelected="1" topLeftCell="A19" workbookViewId="0">
      <selection activeCell="B1" sqref="B1:C1048576"/>
    </sheetView>
  </sheetViews>
  <sheetFormatPr defaultRowHeight="15" x14ac:dyDescent="0.25"/>
  <cols>
    <col min="1" max="1" width="2" customWidth="1"/>
    <col min="2" max="2" width="25.85546875" customWidth="1"/>
    <col min="3" max="3" width="28.7109375" customWidth="1"/>
  </cols>
  <sheetData>
    <row r="1" spans="2:3" ht="15.75" thickBot="1" x14ac:dyDescent="0.3">
      <c r="B1" t="s">
        <v>7</v>
      </c>
    </row>
    <row r="2" spans="2:3" ht="17.25" thickTop="1" thickBot="1" x14ac:dyDescent="0.3">
      <c r="B2" s="3" t="s">
        <v>15</v>
      </c>
      <c r="C2" s="12">
        <v>2021</v>
      </c>
    </row>
    <row r="3" spans="2:3" ht="17.25" thickTop="1" thickBot="1" x14ac:dyDescent="0.3">
      <c r="B3" s="3" t="s">
        <v>11</v>
      </c>
      <c r="C3" s="10">
        <v>44104</v>
      </c>
    </row>
    <row r="4" spans="2:3" ht="32.25" thickBot="1" x14ac:dyDescent="0.3">
      <c r="B4" s="1" t="s">
        <v>12</v>
      </c>
      <c r="C4" s="13" t="str">
        <f>TEXT(C$3-100,"mmmm")</f>
        <v>June</v>
      </c>
    </row>
    <row r="5" spans="2:3" ht="17.25" thickTop="1" thickBot="1" x14ac:dyDescent="0.3">
      <c r="B5" s="3" t="s">
        <v>13</v>
      </c>
      <c r="C5" s="10"/>
    </row>
    <row r="6" spans="2:3" ht="32.25" thickBot="1" x14ac:dyDescent="0.3">
      <c r="B6" s="3"/>
      <c r="C6" s="9" t="str">
        <f>IF(C5="","Enter hearing date above.","")</f>
        <v>Enter hearing date above.</v>
      </c>
    </row>
    <row r="7" spans="2:3" ht="16.5" thickBot="1" x14ac:dyDescent="0.3">
      <c r="B7" s="1" t="s">
        <v>0</v>
      </c>
      <c r="C7" s="4" t="s">
        <v>8</v>
      </c>
    </row>
    <row r="8" spans="2:3" ht="32.25" customHeight="1" thickBot="1" x14ac:dyDescent="0.3">
      <c r="B8" s="2" t="s">
        <v>1</v>
      </c>
      <c r="C8" s="5" t="str">
        <f>TEXT(C$3-190,"mmmm")</f>
        <v>March</v>
      </c>
    </row>
    <row r="9" spans="2:3" ht="32.25" customHeight="1" thickBot="1" x14ac:dyDescent="0.3">
      <c r="B9" s="2" t="s">
        <v>9</v>
      </c>
      <c r="C9" s="6">
        <f>C12-14</f>
        <v>43923</v>
      </c>
    </row>
    <row r="10" spans="2:3" ht="32.25" customHeight="1" thickBot="1" x14ac:dyDescent="0.3">
      <c r="B10" s="2" t="s">
        <v>2</v>
      </c>
      <c r="C10" s="6">
        <f>C11-14</f>
        <v>43921</v>
      </c>
    </row>
    <row r="11" spans="2:3" ht="32.25" customHeight="1" thickBot="1" x14ac:dyDescent="0.3">
      <c r="B11" s="2" t="s">
        <v>10</v>
      </c>
      <c r="C11" s="6">
        <f>C$12-2</f>
        <v>43935</v>
      </c>
    </row>
    <row r="12" spans="2:3" ht="79.5" thickBot="1" x14ac:dyDescent="0.3">
      <c r="B12" s="7" t="s">
        <v>17</v>
      </c>
      <c r="C12" s="8">
        <f>IF(C$5&lt;&gt;"",+C$5-46,EOMONTH(C$3,-4)-45)</f>
        <v>43937</v>
      </c>
    </row>
    <row r="13" spans="2:3" ht="32.25" customHeight="1" thickBot="1" x14ac:dyDescent="0.3">
      <c r="B13" s="2" t="s">
        <v>3</v>
      </c>
      <c r="C13" s="6">
        <f>C$12+32</f>
        <v>43969</v>
      </c>
    </row>
    <row r="14" spans="2:3" ht="32.25" customHeight="1" thickBot="1" x14ac:dyDescent="0.3">
      <c r="B14" s="2" t="s">
        <v>4</v>
      </c>
      <c r="C14" s="6">
        <f>IF(C$5&lt;&gt;"",+C$5,EOMONTH(C$3,-4)+1)</f>
        <v>43983</v>
      </c>
    </row>
    <row r="15" spans="2:3" ht="32.25" customHeight="1" thickBot="1" x14ac:dyDescent="0.3">
      <c r="B15" s="2" t="s">
        <v>5</v>
      </c>
      <c r="C15" s="6">
        <f>MIN(+C14+31,C16)</f>
        <v>44014</v>
      </c>
    </row>
    <row r="16" spans="2:3" ht="32.25" customHeight="1" thickBot="1" x14ac:dyDescent="0.3">
      <c r="B16" s="2" t="s">
        <v>16</v>
      </c>
      <c r="C16" s="6">
        <f>EOMONTH(C3,-2)</f>
        <v>44043</v>
      </c>
    </row>
    <row r="17" spans="2:3" ht="32.25" customHeight="1" thickBot="1" x14ac:dyDescent="0.3">
      <c r="B17" s="2" t="s">
        <v>6</v>
      </c>
      <c r="C17" s="5" t="str">
        <f>TEXT(C$3-45,"mmmm") &amp; " - " &amp; TEXT(C$3-15,"mmmm")</f>
        <v>August - September</v>
      </c>
    </row>
    <row r="19" spans="2:3" ht="15.75" x14ac:dyDescent="0.25">
      <c r="B19" s="14"/>
    </row>
  </sheetData>
  <sheetProtection sheet="1" objects="1" scenarios="1"/>
  <conditionalFormatting sqref="C3">
    <cfRule type="expression" dxfId="2" priority="4">
      <formula>YEAR($C$3)&lt;&gt;$C$2-1</formula>
    </cfRule>
  </conditionalFormatting>
  <conditionalFormatting sqref="C5">
    <cfRule type="expression" dxfId="1" priority="1">
      <formula>OR(C$5&gt;C$3-60,C$5&lt;C$3-150)</formula>
    </cfRule>
    <cfRule type="expression" dxfId="0" priority="2">
      <formula>$C$5=""</formula>
    </cfRule>
  </conditionalFormatting>
  <dataValidations disablePrompts="1" count="3">
    <dataValidation type="list" showInputMessage="1" showErrorMessage="1" errorTitle="Select LHA's FYE" error="Select LHA's FYE" promptTitle="Select LHA's FYE" prompt="Select LHA's FYE" sqref="C3">
      <formula1>FYE</formula1>
    </dataValidation>
    <dataValidation type="date" showInputMessage="1" showErrorMessage="1" errorTitle="Select a date" error="Select a date in the month shown above or, in special circumstances, the month before or after." promptTitle="Select a date for the hearing." prompt="Typically, the hearing should be held during the month shown above.  In special circumstances it might be held in the month before or after that month." sqref="C5">
      <formula1>C3-150</formula1>
      <formula2>EOMONTH(C3,-2)</formula2>
    </dataValidation>
    <dataValidation type="whole" operator="greaterThan" showInputMessage="1" showErrorMessage="1" errorTitle="Select Annual Plan Year" error="Select Year for LHA's Next Annual Plan. The Annual Plan year cannot be less than the current year +1." promptTitle="Select Annual Plan Year" prompt="Select Year for LHA's Next Annual Plan." sqref="C2">
      <formula1>YEAR(NOW())</formula1>
    </dataValidation>
  </dataValidations>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8" sqref="A8"/>
    </sheetView>
  </sheetViews>
  <sheetFormatPr defaultRowHeight="15" x14ac:dyDescent="0.25"/>
  <cols>
    <col min="1" max="1" width="30.140625" customWidth="1"/>
    <col min="2" max="2" width="11.42578125" customWidth="1"/>
  </cols>
  <sheetData>
    <row r="1" spans="1:1" x14ac:dyDescent="0.25">
      <c r="A1" t="s">
        <v>14</v>
      </c>
    </row>
    <row r="2" spans="1:1" x14ac:dyDescent="0.25">
      <c r="A2" s="11">
        <f>DATE(Sheet1!C$2-1,3,31)</f>
        <v>43921</v>
      </c>
    </row>
    <row r="3" spans="1:1" x14ac:dyDescent="0.25">
      <c r="A3" s="11">
        <f>DATE(Sheet1!C$2-1,6,30)</f>
        <v>44012</v>
      </c>
    </row>
    <row r="4" spans="1:1" x14ac:dyDescent="0.25">
      <c r="A4" s="11">
        <f>DATE(Sheet1!C$2-1,9,30)</f>
        <v>44104</v>
      </c>
    </row>
    <row r="5" spans="1:1" x14ac:dyDescent="0.25">
      <c r="A5" s="11">
        <f>DATE(Sheet1!C$2-1,12,31)</f>
        <v>44196</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FYE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Holland, William (OCD)</dc:creator>
  <cp:lastModifiedBy>MLRI Staff</cp:lastModifiedBy>
  <cp:lastPrinted>2020-02-06T17:33:38Z</cp:lastPrinted>
  <dcterms:created xsi:type="dcterms:W3CDTF">2020-02-03T17:00:09Z</dcterms:created>
  <dcterms:modified xsi:type="dcterms:W3CDTF">2020-02-06T18:40:45Z</dcterms:modified>
</cp:coreProperties>
</file>