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0610" windowHeight="11640" tabRatio="909" activeTab="1"/>
  </bookViews>
  <sheets>
    <sheet name="Research Notes" sheetId="54" r:id="rId1"/>
    <sheet name="CASLS Service Area Charts" sheetId="56" r:id="rId2"/>
    <sheet name="CASLS Totals" sheetId="55" r:id="rId3"/>
    <sheet name="MA" sheetId="1" r:id="rId4"/>
    <sheet name="1" sheetId="32" r:id="rId5"/>
    <sheet name="2" sheetId="33" r:id="rId6"/>
    <sheet name="3" sheetId="36" r:id="rId7"/>
    <sheet name="4" sheetId="37" r:id="rId8"/>
  </sheets>
  <definedNames>
    <definedName name="_xlnm.Print_Area" localSheetId="1">'CASLS Service Area Charts'!$A$1:$G$96</definedName>
    <definedName name="_xlnm.Print_Area" localSheetId="2">'CASLS Totals'!$A$1:$G$147</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F88" i="55" l="1"/>
  <c r="G67" i="55"/>
  <c r="G68" i="55"/>
  <c r="G69" i="55"/>
  <c r="G70" i="55"/>
  <c r="G71" i="55"/>
  <c r="G72" i="55"/>
  <c r="G73" i="55"/>
  <c r="G74" i="55"/>
  <c r="G75" i="55"/>
  <c r="G76" i="55"/>
  <c r="G77" i="55"/>
  <c r="G78" i="55"/>
  <c r="G79" i="55"/>
  <c r="G80" i="55"/>
  <c r="G81" i="55"/>
  <c r="G82" i="55"/>
  <c r="G83" i="55"/>
  <c r="G84" i="55"/>
  <c r="G85" i="55"/>
  <c r="G86" i="55"/>
  <c r="G87" i="55"/>
  <c r="G66" i="55"/>
  <c r="F61" i="55"/>
  <c r="G43" i="55"/>
  <c r="G44" i="55"/>
  <c r="G45" i="55"/>
  <c r="G46" i="55"/>
  <c r="G47" i="55"/>
  <c r="G48" i="55"/>
  <c r="G49" i="55"/>
  <c r="G50" i="55"/>
  <c r="G51" i="55"/>
  <c r="G52" i="55"/>
  <c r="G53" i="55"/>
  <c r="G54" i="55"/>
  <c r="G55" i="55"/>
  <c r="G56" i="55"/>
  <c r="G57" i="55"/>
  <c r="G58" i="55"/>
  <c r="G59" i="55"/>
  <c r="G60" i="55"/>
  <c r="G42" i="55"/>
  <c r="B120" i="55"/>
  <c r="C103" i="55"/>
  <c r="C104" i="55"/>
  <c r="C105" i="55"/>
  <c r="C106" i="55"/>
  <c r="C107" i="55"/>
  <c r="C108" i="55"/>
  <c r="C109" i="55"/>
  <c r="C110" i="55"/>
  <c r="C111" i="55"/>
  <c r="C112" i="55"/>
  <c r="C113" i="55"/>
  <c r="C114" i="55"/>
  <c r="C115" i="55"/>
  <c r="C116" i="55"/>
  <c r="C117" i="55"/>
  <c r="C118" i="55"/>
  <c r="C119" i="55"/>
  <c r="C102" i="55"/>
  <c r="B96" i="55"/>
  <c r="C78" i="55"/>
  <c r="C79" i="55"/>
  <c r="C80" i="55"/>
  <c r="C81" i="55"/>
  <c r="C82" i="55"/>
  <c r="C83" i="55"/>
  <c r="C84" i="55"/>
  <c r="C85" i="55"/>
  <c r="C86" i="55"/>
  <c r="C87" i="55"/>
  <c r="C88" i="55"/>
  <c r="C89" i="55"/>
  <c r="C90" i="55"/>
  <c r="C91" i="55"/>
  <c r="C92" i="55"/>
  <c r="C93" i="55"/>
  <c r="C94" i="55"/>
  <c r="C95" i="55"/>
  <c r="C77" i="55"/>
  <c r="F27" i="55"/>
  <c r="F28" i="55"/>
  <c r="F29" i="55"/>
  <c r="F30" i="55"/>
  <c r="F31" i="32"/>
  <c r="F31" i="33"/>
  <c r="F31" i="36"/>
  <c r="F31" i="37"/>
  <c r="F31" i="55"/>
  <c r="F26" i="55"/>
  <c r="F15" i="55"/>
  <c r="F16" i="55"/>
  <c r="F17" i="55"/>
  <c r="F18" i="55"/>
  <c r="F19" i="55"/>
  <c r="F14" i="55"/>
  <c r="F8" i="55"/>
  <c r="F7" i="55"/>
  <c r="B67" i="55"/>
  <c r="B68" i="55"/>
  <c r="B69" i="55"/>
  <c r="B70" i="55"/>
  <c r="B71" i="55"/>
  <c r="B72" i="55"/>
  <c r="B66" i="55"/>
  <c r="B56" i="55"/>
  <c r="B57" i="55"/>
  <c r="B58" i="55"/>
  <c r="B59" i="55"/>
  <c r="B60" i="55"/>
  <c r="B61" i="55"/>
  <c r="B55" i="55"/>
  <c r="B44" i="55"/>
  <c r="B43" i="55"/>
  <c r="B38" i="55"/>
  <c r="B37" i="55"/>
  <c r="B27" i="55"/>
  <c r="B28" i="55"/>
  <c r="B29" i="55"/>
  <c r="B30" i="55"/>
  <c r="B31" i="55"/>
  <c r="B32" i="55"/>
  <c r="B26" i="55"/>
  <c r="B20" i="55"/>
  <c r="B15" i="55"/>
  <c r="B16" i="55"/>
  <c r="B17" i="55"/>
  <c r="B18" i="55"/>
  <c r="B19" i="55"/>
  <c r="B14" i="55"/>
  <c r="B8" i="55"/>
  <c r="B7" i="55"/>
  <c r="B73" i="55"/>
  <c r="C72" i="55"/>
  <c r="C71" i="55"/>
  <c r="C70" i="55"/>
  <c r="C69" i="55"/>
  <c r="C68" i="55"/>
  <c r="C67" i="55"/>
  <c r="C66" i="55"/>
  <c r="B62" i="55"/>
  <c r="C61" i="55"/>
  <c r="C60" i="55"/>
  <c r="C59" i="55"/>
  <c r="C58" i="55"/>
  <c r="C57" i="55"/>
  <c r="C56" i="55"/>
  <c r="C55" i="55"/>
  <c r="B49" i="55"/>
  <c r="B50" i="55"/>
  <c r="B51" i="55"/>
  <c r="C50" i="55"/>
  <c r="C49" i="55"/>
  <c r="B45" i="55"/>
  <c r="C44" i="55"/>
  <c r="C43" i="55"/>
  <c r="B39" i="55"/>
  <c r="F36" i="55"/>
  <c r="F37" i="55"/>
  <c r="F38" i="55"/>
  <c r="C38" i="55"/>
  <c r="G37" i="55"/>
  <c r="C37" i="55"/>
  <c r="G36" i="55"/>
  <c r="B33" i="55"/>
  <c r="F32" i="55"/>
  <c r="C32" i="55"/>
  <c r="G31" i="55"/>
  <c r="C31" i="55"/>
  <c r="G30" i="55"/>
  <c r="C30" i="55"/>
  <c r="G29" i="55"/>
  <c r="C29" i="55"/>
  <c r="G28" i="55"/>
  <c r="C28" i="55"/>
  <c r="G27" i="55"/>
  <c r="C27" i="55"/>
  <c r="G26" i="55"/>
  <c r="C26" i="55"/>
  <c r="B21" i="55"/>
  <c r="F20" i="55"/>
  <c r="C20" i="55"/>
  <c r="G19" i="55"/>
  <c r="C19" i="55"/>
  <c r="G18" i="55"/>
  <c r="C18" i="55"/>
  <c r="G17" i="55"/>
  <c r="C17" i="55"/>
  <c r="G16" i="55"/>
  <c r="C16" i="55"/>
  <c r="G15" i="55"/>
  <c r="C15" i="55"/>
  <c r="G14" i="55"/>
  <c r="C14" i="55"/>
  <c r="F9" i="55"/>
  <c r="B9" i="55"/>
  <c r="G8" i="55"/>
  <c r="C8" i="55"/>
  <c r="G7" i="55"/>
  <c r="C7" i="55"/>
  <c r="F69" i="37"/>
  <c r="G68" i="37"/>
  <c r="F53" i="37"/>
  <c r="G52" i="37"/>
  <c r="G42" i="37"/>
  <c r="F36" i="37"/>
  <c r="F35" i="37"/>
  <c r="G30" i="37"/>
  <c r="F20" i="37"/>
  <c r="G19" i="37"/>
  <c r="F9" i="37"/>
  <c r="G8" i="37"/>
  <c r="B73" i="37"/>
  <c r="C72" i="37"/>
  <c r="B62" i="37"/>
  <c r="C61" i="37"/>
  <c r="B109" i="37"/>
  <c r="C108" i="37"/>
  <c r="B94" i="37"/>
  <c r="C93" i="37"/>
  <c r="B50" i="37"/>
  <c r="B49" i="37"/>
  <c r="B33" i="37"/>
  <c r="C32" i="37"/>
  <c r="B21" i="37"/>
  <c r="C20" i="37"/>
  <c r="B9" i="37"/>
  <c r="C8" i="37"/>
  <c r="F69" i="36"/>
  <c r="G68" i="36"/>
  <c r="F53" i="36"/>
  <c r="G52" i="36"/>
  <c r="G42" i="36"/>
  <c r="F36" i="36"/>
  <c r="F35" i="36"/>
  <c r="G30" i="36"/>
  <c r="F20" i="36"/>
  <c r="G19" i="36"/>
  <c r="F9" i="36"/>
  <c r="G8" i="36"/>
  <c r="B73" i="36"/>
  <c r="C72" i="36"/>
  <c r="B62" i="36"/>
  <c r="C61" i="36"/>
  <c r="B109" i="36"/>
  <c r="C108" i="36"/>
  <c r="B94" i="36"/>
  <c r="C93" i="36"/>
  <c r="B50" i="36"/>
  <c r="B49" i="36"/>
  <c r="B33" i="36"/>
  <c r="C32" i="36"/>
  <c r="B21" i="36"/>
  <c r="C20" i="36"/>
  <c r="B9" i="36"/>
  <c r="C8" i="36"/>
  <c r="F67" i="33"/>
  <c r="G66" i="33"/>
  <c r="F52" i="33"/>
  <c r="G51" i="33"/>
  <c r="F36" i="33"/>
  <c r="F35" i="33"/>
  <c r="G30" i="33"/>
  <c r="F20" i="33"/>
  <c r="G19" i="33"/>
  <c r="F9" i="33"/>
  <c r="G8" i="33"/>
  <c r="B73" i="33"/>
  <c r="C72" i="33"/>
  <c r="B62" i="33"/>
  <c r="C61" i="33"/>
  <c r="B104" i="33"/>
  <c r="C103" i="33"/>
  <c r="B89" i="33"/>
  <c r="C88" i="33"/>
  <c r="B50" i="33"/>
  <c r="B49" i="33"/>
  <c r="B33" i="33"/>
  <c r="C32" i="33"/>
  <c r="B21" i="33"/>
  <c r="C20" i="33"/>
  <c r="B9" i="33"/>
  <c r="C8" i="33"/>
  <c r="F68" i="32"/>
  <c r="G67" i="32"/>
  <c r="F52" i="32"/>
  <c r="G51" i="32"/>
  <c r="F36" i="32"/>
  <c r="F35" i="32"/>
  <c r="G30" i="32"/>
  <c r="F20" i="32"/>
  <c r="G19" i="32"/>
  <c r="F9" i="32"/>
  <c r="G8" i="32"/>
  <c r="B73" i="32"/>
  <c r="C72" i="32"/>
  <c r="B62" i="32"/>
  <c r="C61" i="32"/>
  <c r="B104" i="32"/>
  <c r="C103" i="32"/>
  <c r="B89" i="32"/>
  <c r="C88" i="32"/>
  <c r="B50" i="32"/>
  <c r="B49" i="32"/>
  <c r="B33" i="32"/>
  <c r="C32" i="32"/>
  <c r="B21" i="32"/>
  <c r="C20" i="32"/>
  <c r="B9" i="32"/>
  <c r="C8" i="32"/>
  <c r="B199" i="1"/>
  <c r="C179" i="1"/>
  <c r="B173" i="1"/>
  <c r="C154" i="1"/>
  <c r="B147" i="1"/>
  <c r="B146" i="1"/>
  <c r="B142" i="1"/>
  <c r="C137" i="1"/>
  <c r="B131" i="1"/>
  <c r="C127" i="1"/>
  <c r="B121" i="1"/>
  <c r="C119" i="1"/>
  <c r="B111" i="1"/>
  <c r="C106" i="1"/>
  <c r="B100" i="1"/>
  <c r="C94" i="1"/>
  <c r="B89" i="1"/>
  <c r="C70" i="1"/>
  <c r="B38" i="1"/>
  <c r="B37" i="1"/>
  <c r="B33" i="1"/>
  <c r="C28" i="1"/>
  <c r="B21" i="1"/>
  <c r="C15" i="1"/>
  <c r="B9" i="1"/>
  <c r="G44" i="36"/>
  <c r="C67" i="36"/>
  <c r="C69" i="36"/>
  <c r="C66" i="36"/>
  <c r="C68" i="36"/>
  <c r="C70" i="36"/>
  <c r="G25" i="36"/>
  <c r="C71" i="36"/>
  <c r="C55" i="36"/>
  <c r="G27" i="36"/>
  <c r="C57" i="36"/>
  <c r="C14" i="36"/>
  <c r="C100" i="36"/>
  <c r="G29" i="36"/>
  <c r="G14" i="37"/>
  <c r="G44" i="37"/>
  <c r="C26" i="37"/>
  <c r="G16" i="37"/>
  <c r="C27" i="37"/>
  <c r="C29" i="37"/>
  <c r="C66" i="37"/>
  <c r="C98" i="37"/>
  <c r="C55" i="37"/>
  <c r="C15" i="33"/>
  <c r="C95" i="33"/>
  <c r="C17" i="33"/>
  <c r="C27" i="33"/>
  <c r="C99" i="33"/>
  <c r="C57" i="33"/>
  <c r="C68" i="33"/>
  <c r="G60" i="33"/>
  <c r="G44" i="32"/>
  <c r="C26" i="32"/>
  <c r="C14" i="32"/>
  <c r="C68" i="32"/>
  <c r="C66" i="32"/>
  <c r="C70" i="32"/>
  <c r="C15" i="32"/>
  <c r="C95" i="32"/>
  <c r="C16" i="32"/>
  <c r="C18" i="32"/>
  <c r="C29" i="32"/>
  <c r="C99" i="32"/>
  <c r="C57" i="32"/>
  <c r="G42" i="32"/>
  <c r="G47" i="32"/>
  <c r="G59" i="32"/>
  <c r="B39" i="1"/>
  <c r="C38" i="1"/>
  <c r="G16" i="32"/>
  <c r="G27" i="32"/>
  <c r="C27" i="32"/>
  <c r="C31" i="32"/>
  <c r="C79" i="32"/>
  <c r="C93" i="32"/>
  <c r="C97" i="32"/>
  <c r="C101" i="32"/>
  <c r="C55" i="32"/>
  <c r="C59" i="32"/>
  <c r="G63" i="32"/>
  <c r="C29" i="33"/>
  <c r="C79" i="33"/>
  <c r="C93" i="33"/>
  <c r="C97" i="33"/>
  <c r="C101" i="33"/>
  <c r="C55" i="33"/>
  <c r="C59" i="33"/>
  <c r="C66" i="33"/>
  <c r="C70" i="33"/>
  <c r="G58" i="33"/>
  <c r="G62" i="33"/>
  <c r="C16" i="36"/>
  <c r="C28" i="36"/>
  <c r="C86" i="36"/>
  <c r="G16" i="36"/>
  <c r="C104" i="36"/>
  <c r="G43" i="36"/>
  <c r="G48" i="36"/>
  <c r="G60" i="36"/>
  <c r="C57" i="37"/>
  <c r="C100" i="37"/>
  <c r="C104" i="37"/>
  <c r="C68" i="37"/>
  <c r="G7" i="37"/>
  <c r="G18" i="37"/>
  <c r="G26" i="37"/>
  <c r="G43" i="37"/>
  <c r="G48" i="37"/>
  <c r="G58" i="37"/>
  <c r="C102" i="37"/>
  <c r="C106" i="37"/>
  <c r="C59" i="37"/>
  <c r="C70" i="37"/>
  <c r="G28" i="37"/>
  <c r="G62" i="37"/>
  <c r="C15" i="36"/>
  <c r="C18" i="36"/>
  <c r="C26" i="36"/>
  <c r="C30" i="36"/>
  <c r="C84" i="36"/>
  <c r="C89" i="36"/>
  <c r="C98" i="36"/>
  <c r="C102" i="36"/>
  <c r="C106" i="36"/>
  <c r="C59" i="36"/>
  <c r="G14" i="36"/>
  <c r="G18" i="36"/>
  <c r="G64" i="36"/>
  <c r="C83" i="33"/>
  <c r="G16" i="33"/>
  <c r="G27" i="33"/>
  <c r="G43" i="33"/>
  <c r="G57" i="33"/>
  <c r="G59" i="33"/>
  <c r="G61" i="33"/>
  <c r="G64" i="33"/>
  <c r="G14" i="32"/>
  <c r="G18" i="32"/>
  <c r="G25" i="32"/>
  <c r="G29" i="32"/>
  <c r="G41" i="32"/>
  <c r="G43" i="32"/>
  <c r="G45" i="32"/>
  <c r="G49" i="32"/>
  <c r="G57" i="32"/>
  <c r="G61" i="32"/>
  <c r="G65" i="32"/>
  <c r="C83" i="32"/>
  <c r="G60" i="37"/>
  <c r="G65" i="37"/>
  <c r="G59" i="37"/>
  <c r="G61" i="37"/>
  <c r="G63" i="37"/>
  <c r="G67" i="37"/>
  <c r="G46" i="37"/>
  <c r="G50" i="37"/>
  <c r="G45" i="37"/>
  <c r="G47" i="37"/>
  <c r="G49" i="37"/>
  <c r="G51" i="37"/>
  <c r="G25" i="37"/>
  <c r="G27" i="37"/>
  <c r="G29" i="37"/>
  <c r="G15" i="37"/>
  <c r="G17" i="37"/>
  <c r="C67" i="37"/>
  <c r="C69" i="37"/>
  <c r="C71" i="37"/>
  <c r="G58" i="36"/>
  <c r="G62" i="36"/>
  <c r="G66" i="36"/>
  <c r="G59" i="36"/>
  <c r="G61" i="36"/>
  <c r="G63" i="36"/>
  <c r="G65" i="36"/>
  <c r="G67" i="36"/>
  <c r="G46" i="36"/>
  <c r="G50" i="36"/>
  <c r="G45" i="36"/>
  <c r="G47" i="36"/>
  <c r="G49" i="36"/>
  <c r="G51" i="36"/>
  <c r="G26" i="36"/>
  <c r="G28" i="36"/>
  <c r="G15" i="36"/>
  <c r="G17" i="36"/>
  <c r="G7" i="36"/>
  <c r="G63" i="33"/>
  <c r="G65" i="33"/>
  <c r="C14" i="33"/>
  <c r="C16" i="33"/>
  <c r="C18" i="33"/>
  <c r="C26" i="33"/>
  <c r="C28" i="33"/>
  <c r="C31" i="33"/>
  <c r="G14" i="33"/>
  <c r="G18" i="33"/>
  <c r="G25" i="33"/>
  <c r="G29" i="33"/>
  <c r="G41" i="33"/>
  <c r="G47" i="33"/>
  <c r="G45" i="33"/>
  <c r="G49" i="33"/>
  <c r="G42" i="33"/>
  <c r="G44" i="33"/>
  <c r="G46" i="33"/>
  <c r="G48" i="33"/>
  <c r="G50" i="33"/>
  <c r="G26" i="33"/>
  <c r="G28" i="33"/>
  <c r="G15" i="33"/>
  <c r="G17" i="33"/>
  <c r="G7" i="33"/>
  <c r="C67" i="33"/>
  <c r="C69" i="33"/>
  <c r="C71" i="33"/>
  <c r="G58" i="32"/>
  <c r="G60" i="32"/>
  <c r="G62" i="32"/>
  <c r="G64" i="32"/>
  <c r="G66" i="32"/>
  <c r="G46" i="32"/>
  <c r="G48" i="32"/>
  <c r="G50" i="32"/>
  <c r="G26" i="32"/>
  <c r="G28" i="32"/>
  <c r="G15" i="32"/>
  <c r="G17" i="32"/>
  <c r="G7" i="32"/>
  <c r="C67" i="32"/>
  <c r="C69" i="32"/>
  <c r="C71" i="32"/>
  <c r="C198" i="1"/>
  <c r="C196" i="1"/>
  <c r="C194" i="1"/>
  <c r="C192" i="1"/>
  <c r="C190" i="1"/>
  <c r="C188" i="1"/>
  <c r="C186" i="1"/>
  <c r="C184" i="1"/>
  <c r="C182" i="1"/>
  <c r="C180" i="1"/>
  <c r="C178" i="1"/>
  <c r="C197" i="1"/>
  <c r="C195" i="1"/>
  <c r="C193" i="1"/>
  <c r="C191" i="1"/>
  <c r="C189" i="1"/>
  <c r="C187" i="1"/>
  <c r="C185" i="1"/>
  <c r="C183" i="1"/>
  <c r="C181" i="1"/>
  <c r="C152" i="1"/>
  <c r="C171" i="1"/>
  <c r="C169" i="1"/>
  <c r="C167" i="1"/>
  <c r="C165" i="1"/>
  <c r="C163" i="1"/>
  <c r="C161" i="1"/>
  <c r="C159" i="1"/>
  <c r="C157" i="1"/>
  <c r="C155" i="1"/>
  <c r="C153" i="1"/>
  <c r="C172" i="1"/>
  <c r="C170" i="1"/>
  <c r="C168" i="1"/>
  <c r="C166" i="1"/>
  <c r="C164" i="1"/>
  <c r="C162" i="1"/>
  <c r="C160" i="1"/>
  <c r="C158" i="1"/>
  <c r="C156" i="1"/>
  <c r="C136" i="1"/>
  <c r="C140" i="1"/>
  <c r="C138" i="1"/>
  <c r="C141" i="1"/>
  <c r="C139" i="1"/>
  <c r="C126" i="1"/>
  <c r="C130" i="1"/>
  <c r="C128" i="1"/>
  <c r="C125" i="1"/>
  <c r="C129" i="1"/>
  <c r="C104" i="1"/>
  <c r="C99" i="37"/>
  <c r="C101" i="37"/>
  <c r="C103" i="37"/>
  <c r="C105" i="37"/>
  <c r="C107" i="37"/>
  <c r="C99" i="36"/>
  <c r="C101" i="36"/>
  <c r="C103" i="36"/>
  <c r="C105" i="36"/>
  <c r="C107" i="36"/>
  <c r="C94" i="33"/>
  <c r="C96" i="33"/>
  <c r="C98" i="33"/>
  <c r="C100" i="33"/>
  <c r="C102" i="33"/>
  <c r="C94" i="32"/>
  <c r="C96" i="32"/>
  <c r="C98" i="32"/>
  <c r="C100" i="32"/>
  <c r="C102" i="32"/>
  <c r="C68" i="1"/>
  <c r="C87" i="1"/>
  <c r="C85" i="1"/>
  <c r="C83" i="1"/>
  <c r="C81" i="1"/>
  <c r="C79" i="1"/>
  <c r="C77" i="1"/>
  <c r="C75" i="1"/>
  <c r="C73" i="1"/>
  <c r="C71" i="1"/>
  <c r="C69" i="1"/>
  <c r="C88" i="1"/>
  <c r="C86" i="1"/>
  <c r="C84" i="1"/>
  <c r="C82" i="1"/>
  <c r="C80" i="1"/>
  <c r="C78" i="1"/>
  <c r="C76" i="1"/>
  <c r="C74" i="1"/>
  <c r="C72" i="1"/>
  <c r="C56" i="37"/>
  <c r="C58" i="37"/>
  <c r="C60" i="37"/>
  <c r="C56" i="36"/>
  <c r="C58" i="36"/>
  <c r="C60" i="36"/>
  <c r="C56" i="33"/>
  <c r="C58" i="33"/>
  <c r="C60" i="33"/>
  <c r="C56" i="32"/>
  <c r="C58" i="32"/>
  <c r="C60" i="32"/>
  <c r="C93" i="1"/>
  <c r="C28" i="37"/>
  <c r="C31" i="37"/>
  <c r="C14" i="37"/>
  <c r="C86" i="37"/>
  <c r="C84" i="37"/>
  <c r="C88" i="37"/>
  <c r="C83" i="37"/>
  <c r="C85" i="37"/>
  <c r="C87" i="37"/>
  <c r="C90" i="37"/>
  <c r="C89" i="37"/>
  <c r="C92" i="37"/>
  <c r="C30" i="37"/>
  <c r="C16" i="37"/>
  <c r="C15" i="37"/>
  <c r="C18" i="37"/>
  <c r="C17" i="37"/>
  <c r="C19" i="37"/>
  <c r="C7" i="37"/>
  <c r="B51" i="37"/>
  <c r="C49" i="37"/>
  <c r="F37" i="37"/>
  <c r="G36" i="37"/>
  <c r="C91" i="37"/>
  <c r="G64" i="37"/>
  <c r="G66" i="37"/>
  <c r="C83" i="36"/>
  <c r="C85" i="36"/>
  <c r="C87" i="36"/>
  <c r="C91" i="36"/>
  <c r="C88" i="36"/>
  <c r="C90" i="36"/>
  <c r="C92" i="36"/>
  <c r="C27" i="36"/>
  <c r="C29" i="36"/>
  <c r="C31" i="36"/>
  <c r="C17" i="36"/>
  <c r="C19" i="36"/>
  <c r="C7" i="36"/>
  <c r="B51" i="36"/>
  <c r="C49" i="36"/>
  <c r="F37" i="36"/>
  <c r="G36" i="36"/>
  <c r="C81" i="33"/>
  <c r="C85" i="33"/>
  <c r="C78" i="33"/>
  <c r="C80" i="33"/>
  <c r="C82" i="33"/>
  <c r="C84" i="33"/>
  <c r="C87" i="33"/>
  <c r="C30" i="33"/>
  <c r="C19" i="33"/>
  <c r="C7" i="33"/>
  <c r="B51" i="33"/>
  <c r="C49" i="33"/>
  <c r="F37" i="33"/>
  <c r="G36" i="33"/>
  <c r="C86" i="33"/>
  <c r="C78" i="32"/>
  <c r="C81" i="32"/>
  <c r="C85" i="32"/>
  <c r="C80" i="32"/>
  <c r="C82" i="32"/>
  <c r="C84" i="32"/>
  <c r="C87" i="32"/>
  <c r="C28" i="32"/>
  <c r="C30" i="32"/>
  <c r="C17" i="32"/>
  <c r="C19" i="32"/>
  <c r="C7" i="32"/>
  <c r="B51" i="32"/>
  <c r="C49" i="32"/>
  <c r="F37" i="32"/>
  <c r="G36" i="32"/>
  <c r="C86" i="32"/>
  <c r="B148" i="1"/>
  <c r="C147" i="1"/>
  <c r="C120" i="1"/>
  <c r="C97" i="1"/>
  <c r="C99" i="1"/>
  <c r="C95" i="1"/>
  <c r="C109" i="1"/>
  <c r="C107" i="1"/>
  <c r="C105" i="1"/>
  <c r="C110" i="1"/>
  <c r="C108" i="1"/>
  <c r="C98" i="1"/>
  <c r="C96" i="1"/>
  <c r="B64" i="1"/>
  <c r="C37" i="1"/>
  <c r="C26" i="1"/>
  <c r="C29" i="1"/>
  <c r="C31" i="1"/>
  <c r="C27" i="1"/>
  <c r="C32" i="1"/>
  <c r="C30" i="1"/>
  <c r="C20" i="1"/>
  <c r="C14" i="1"/>
  <c r="C18" i="1"/>
  <c r="C19" i="1"/>
  <c r="C16" i="1"/>
  <c r="C17" i="1"/>
  <c r="C8" i="1"/>
  <c r="C7" i="1"/>
  <c r="C146" i="1"/>
  <c r="C50" i="37"/>
  <c r="G35" i="37"/>
  <c r="C50" i="36"/>
  <c r="G35" i="36"/>
  <c r="C50" i="33"/>
  <c r="G35" i="33"/>
  <c r="C50" i="32"/>
  <c r="G35" i="32"/>
  <c r="C45" i="1"/>
  <c r="C47" i="1"/>
  <c r="C49" i="1"/>
  <c r="C51" i="1"/>
  <c r="C53" i="1"/>
  <c r="C55" i="1"/>
  <c r="C57" i="1"/>
  <c r="C59" i="1"/>
  <c r="C61" i="1"/>
  <c r="C63" i="1"/>
  <c r="C44" i="1"/>
  <c r="C46" i="1"/>
  <c r="C48" i="1"/>
  <c r="C50" i="1"/>
  <c r="C52" i="1"/>
  <c r="C54" i="1"/>
  <c r="C56" i="1"/>
  <c r="C58" i="1"/>
  <c r="C60" i="1"/>
  <c r="C62" i="1"/>
  <c r="C43" i="1"/>
</calcChain>
</file>

<file path=xl/sharedStrings.xml><?xml version="1.0" encoding="utf-8"?>
<sst xmlns="http://schemas.openxmlformats.org/spreadsheetml/2006/main" count="1341" uniqueCount="153">
  <si>
    <t>English Proficiency</t>
  </si>
  <si>
    <t>Population</t>
  </si>
  <si>
    <t>Percent</t>
  </si>
  <si>
    <t>English Proficient</t>
  </si>
  <si>
    <t>Limited English Proficiency</t>
  </si>
  <si>
    <t>Total</t>
  </si>
  <si>
    <t>Income to Poverty Ratio</t>
  </si>
  <si>
    <t>Estimate</t>
  </si>
  <si>
    <t>501% and Over</t>
  </si>
  <si>
    <t>Missing Data</t>
  </si>
  <si>
    <t>Income to Poverty Ratio of LEP Population</t>
  </si>
  <si>
    <t>Language Spoken of LEP Population</t>
  </si>
  <si>
    <t>Language Spoken</t>
  </si>
  <si>
    <t>Spanish</t>
  </si>
  <si>
    <t>Portuguese</t>
  </si>
  <si>
    <t>Chinese</t>
  </si>
  <si>
    <t>French Creole</t>
  </si>
  <si>
    <t>Vietnamese</t>
  </si>
  <si>
    <t>Russian</t>
  </si>
  <si>
    <t>French</t>
  </si>
  <si>
    <t>Italian</t>
  </si>
  <si>
    <t>Cambodian</t>
  </si>
  <si>
    <t>Cantonese</t>
  </si>
  <si>
    <t>Arabic</t>
  </si>
  <si>
    <t>Korean</t>
  </si>
  <si>
    <t>Polish</t>
  </si>
  <si>
    <t>Greek</t>
  </si>
  <si>
    <t>Mandarin</t>
  </si>
  <si>
    <t>Albanian</t>
  </si>
  <si>
    <t>Hindi</t>
  </si>
  <si>
    <t>Japanese</t>
  </si>
  <si>
    <t>Kru, Ibo, Yoruba</t>
  </si>
  <si>
    <t>Tagalog</t>
  </si>
  <si>
    <t>Other</t>
  </si>
  <si>
    <t>English Proficiency of Total Population</t>
  </si>
  <si>
    <t>Income to Poverty Ratio of Total Population</t>
  </si>
  <si>
    <t>0-100%</t>
  </si>
  <si>
    <t>101%-200%</t>
  </si>
  <si>
    <t>201%-300%</t>
  </si>
  <si>
    <t>301%-400%</t>
  </si>
  <si>
    <t>401%-500%</t>
  </si>
  <si>
    <t>LEP Population: Income Under 200% of Poverty</t>
  </si>
  <si>
    <t>Language Spoken of LEP Population Under 200% Of Poverty</t>
  </si>
  <si>
    <t>Massachusetts</t>
  </si>
  <si>
    <t>Age Distribution of LEP Population</t>
  </si>
  <si>
    <t>Age</t>
  </si>
  <si>
    <t>5 to 17 Years</t>
  </si>
  <si>
    <t>18 to 24 Years</t>
  </si>
  <si>
    <t>25 to 34 Years</t>
  </si>
  <si>
    <t>35 to 44 Years</t>
  </si>
  <si>
    <t>45 to 54 Years</t>
  </si>
  <si>
    <t>55 to 64 Years</t>
  </si>
  <si>
    <t>65 Years and Over</t>
  </si>
  <si>
    <t>Age Distribution of LEP Population Under 200% Of Poverty</t>
  </si>
  <si>
    <t>Household</t>
  </si>
  <si>
    <t>Not Linguistically Isolated</t>
  </si>
  <si>
    <t>Income to Poverty Ratio of All Family Households</t>
  </si>
  <si>
    <t>Income to Poverty Ratio of All Linguistically Isolated Family Households</t>
  </si>
  <si>
    <t>Linguistically Isolated</t>
  </si>
  <si>
    <t>Linguistic Isolation of Family Households Under 200% of Poverty</t>
  </si>
  <si>
    <t>Language Spoken of Linguistically Isolated Family Households</t>
  </si>
  <si>
    <t>Language Spoken of Linguistically Isolated Family Households Under 200% Of Poverty</t>
  </si>
  <si>
    <t>Geography</t>
  </si>
  <si>
    <t>Gujarati</t>
  </si>
  <si>
    <t>Persian</t>
  </si>
  <si>
    <t>Bengali</t>
  </si>
  <si>
    <t>Ukrainian</t>
  </si>
  <si>
    <t>Turkish</t>
  </si>
  <si>
    <t>Thai</t>
  </si>
  <si>
    <t>Cushite</t>
  </si>
  <si>
    <t>Panjabi</t>
  </si>
  <si>
    <t>Bulgarian</t>
  </si>
  <si>
    <t>Tamil</t>
  </si>
  <si>
    <t>PUMA 2700</t>
  </si>
  <si>
    <t>Arlington CDP</t>
  </si>
  <si>
    <t>Arlington town</t>
  </si>
  <si>
    <t>Belmont CDP</t>
  </si>
  <si>
    <t>Belmont town</t>
  </si>
  <si>
    <t>Lexington CDP</t>
  </si>
  <si>
    <t>Lexington town</t>
  </si>
  <si>
    <t>Waltham city</t>
  </si>
  <si>
    <t>Watertown city</t>
  </si>
  <si>
    <t>Armenian</t>
  </si>
  <si>
    <t>PUMA 2800</t>
  </si>
  <si>
    <t>Melrose city</t>
  </si>
  <si>
    <t>Remainder of Stoneham town</t>
  </si>
  <si>
    <t>Stoneham CDP</t>
  </si>
  <si>
    <t>Stoneham town</t>
  </si>
  <si>
    <t>Winchester CDP</t>
  </si>
  <si>
    <t>Winchester town</t>
  </si>
  <si>
    <t>Woburn city</t>
  </si>
  <si>
    <t>PUMA 3100</t>
  </si>
  <si>
    <t>Everett city</t>
  </si>
  <si>
    <t>Somerville city</t>
  </si>
  <si>
    <t>PUMA 3200</t>
  </si>
  <si>
    <t>Cambridge city</t>
  </si>
  <si>
    <t>Amharic</t>
  </si>
  <si>
    <t>Other Asian Languages</t>
  </si>
  <si>
    <t>Linguistic Isolation of All Households</t>
  </si>
  <si>
    <t>Mon-Khmer, Cambodian</t>
  </si>
  <si>
    <t>Other Asian languages</t>
  </si>
  <si>
    <t>Sinhalese</t>
  </si>
  <si>
    <t xml:space="preserve">Other </t>
  </si>
  <si>
    <t>*Universe: Total population 5 years and over in MA</t>
  </si>
  <si>
    <t>Limited English Proficiency (LEP) Population</t>
  </si>
  <si>
    <r>
      <rPr>
        <b/>
        <sz val="11"/>
        <color indexed="8"/>
        <rFont val="Calibri"/>
        <family val="2"/>
      </rPr>
      <t>Definition</t>
    </r>
    <r>
      <rPr>
        <sz val="11"/>
        <color theme="1"/>
        <rFont val="Calibri"/>
        <family val="2"/>
        <scheme val="minor"/>
      </rPr>
      <t>: People whose ability to speak English is "well" "not well" or "not at all."</t>
    </r>
  </si>
  <si>
    <t>Linguistic Isolation:</t>
  </si>
  <si>
    <r>
      <rPr>
        <b/>
        <sz val="11"/>
        <color indexed="8"/>
        <rFont val="Calibri"/>
        <family val="2"/>
      </rPr>
      <t>Definition</t>
    </r>
    <r>
      <rPr>
        <sz val="11"/>
        <color theme="1"/>
        <rFont val="Calibri"/>
        <family val="2"/>
        <scheme val="minor"/>
      </rPr>
      <t xml:space="preserve">: A household that is linguistically isolated is one in which no one 14 years of age and over speaks English very well.  This categorization is established by the US Census Bureau. </t>
    </r>
  </si>
  <si>
    <t>Technically "linguistic isolation" is a household variable. In order to get the details of the income-to-poverty ratio and the languages spoken by households, which are population records,  we use the householder's information to represent each household.</t>
  </si>
  <si>
    <t>* Due to the data limitation, only family households have the same poverty-to-income ratio for every member in the households. Therefore, non-family households are excluded.</t>
  </si>
  <si>
    <t>* The household language is represented by the language spoken by the householder.</t>
  </si>
  <si>
    <t>Source: 2007-2011 American Community Survey, Public Use Microdata Sample (PUMS), BRA Research Division Analysis</t>
  </si>
  <si>
    <r>
      <t xml:space="preserve">This analysis is conducted to understand and describe the population with limited English proficiency and live below a certain level of poverty. The proper sourcing of this material is </t>
    </r>
    <r>
      <rPr>
        <i/>
        <sz val="11"/>
        <color indexed="8"/>
        <rFont val="Calibri"/>
        <family val="2"/>
      </rPr>
      <t>2007-2011 American Community Survey, Public Use Microdata Sample (PUMS), BRA Research Division Analysis</t>
    </r>
    <r>
      <rPr>
        <sz val="11"/>
        <color theme="1"/>
        <rFont val="Calibri"/>
        <family val="2"/>
        <scheme val="minor"/>
      </rPr>
      <t>. Due to geographic limitation, for the analysis we used the data by Public Use Microdata Areas (PUMA). In many cases, multiple cities are in a PUMA. The cities/towns listed on the page are included with the PUMA referenced on each tab. Please note other towns could also be a part of each PUMA. See the accompanying PUMA map for Massachusetts.</t>
    </r>
  </si>
  <si>
    <t>Glossary:</t>
  </si>
  <si>
    <t xml:space="preserve">Linguistically Isolated Households: A household that is linguistically isolated is one in which no one 14 years of age and over speaks English very well.  This categorization is established by the US Census Bureau. </t>
  </si>
  <si>
    <t>Income-to-Poverty Ratio: People and families are classified as being in poverty if their income is less than their poverty threshold, which is based in part on household size. Households at 100% or less of the poverty threshold are in poverty. Household 200% of the poverty threshold are two times above the poverty line for their respective household size, and so on.</t>
  </si>
  <si>
    <t>Introduction:</t>
  </si>
  <si>
    <t>*Universe: All households exclude group quarters/vacant units</t>
  </si>
  <si>
    <t>English Proficiency of Total Population between 0-100% of Poverty</t>
  </si>
  <si>
    <t>English Proficiency of  Population between 101%-200% of Poverty</t>
  </si>
  <si>
    <t>English Proficiency of Total Population between 101%-200% of Poverty</t>
  </si>
  <si>
    <t>English Proficiency of  Population between 0%-100% of Poverty</t>
  </si>
  <si>
    <t>Universe: Linguistically isolated family households</t>
  </si>
  <si>
    <t>*Universe: Total population 5 years and over in PUMA=1400</t>
  </si>
  <si>
    <t>*Universe: Total population 5 years and over in PUMA=2700</t>
  </si>
  <si>
    <t>*Universe: Total population 5 years and over in PUMA=2800</t>
  </si>
  <si>
    <t>*Universe: Total population 5 years and over in PUMA=3200</t>
  </si>
  <si>
    <t>*Universe: Total population 5 years and over in PUMA=3100</t>
  </si>
  <si>
    <t>Limited English Proficiency:  "Limited English proficiency" refers to the respondent's assessment of their own ability to speak English, from "very well" to "not at all." In this analysis, we grouped "English only" and "very well"" into "English proficient"; "well", "not well" and "not at all" into "limited English proficiency."   This categorization was used at the request of the Volunteer Lawyer's Project.</t>
  </si>
  <si>
    <t>Linguistic Isolation</t>
  </si>
  <si>
    <t>Note: Due to the data limitation,"Other" may include Languages Spoken listed above.</t>
  </si>
  <si>
    <t>Greater Boston Legal Services Area LEP Population by Poverty</t>
  </si>
  <si>
    <t>Limited English Proficent</t>
  </si>
  <si>
    <t>Language ability is based on the respondent's subjective assessment of their own fluency. Only includes individuals ages 5 and older.</t>
  </si>
  <si>
    <t>English Proficiency of Population between 0%-100% of Poverty</t>
  </si>
  <si>
    <t>English Proficiency of Population between 101-200% of Poverty</t>
  </si>
  <si>
    <t>Chinese* (Cantonese and Mandarin)</t>
  </si>
  <si>
    <t>Other**</t>
  </si>
  <si>
    <t>Notes on Data Limitations:</t>
  </si>
  <si>
    <t>1)  Due to data limitations, these figures are not exact and have a large margin of error. The data gives an accurate picture of general trends, but is not meant to be used for exact numbers or percentages.</t>
  </si>
  <si>
    <t>2)  Due to US Census definitions, "Chinese" includes both Mandarin and Cantonese speakers.*</t>
  </si>
  <si>
    <t xml:space="preserve">4)  Due to geographic limitations, for the analysis we used the data by Public Use Microdata Areas (PUMA).  In many cases, multiple cities are in a PUMA.  Please note other towns could also be a part of each PUMA. </t>
  </si>
  <si>
    <r>
      <rPr>
        <b/>
        <sz val="12"/>
        <color theme="1"/>
        <rFont val="Calibri"/>
        <family val="2"/>
        <scheme val="minor"/>
      </rPr>
      <t>Source:</t>
    </r>
    <r>
      <rPr>
        <sz val="12"/>
        <color theme="1"/>
        <rFont val="Calibri"/>
        <family val="2"/>
        <scheme val="minor"/>
      </rPr>
      <t xml:space="preserve"> 2007-2011 American Community Survey, Public Use Microdata Sample (PUMS), BRA Research Division Analysis</t>
    </r>
  </si>
  <si>
    <r>
      <rPr>
        <b/>
        <sz val="12"/>
        <color theme="1"/>
        <rFont val="Calibri"/>
        <family val="2"/>
        <scheme val="minor"/>
      </rPr>
      <t>Geography included:</t>
    </r>
    <r>
      <rPr>
        <sz val="12"/>
        <color theme="1"/>
        <rFont val="Calibri"/>
        <family val="2"/>
        <scheme val="minor"/>
      </rPr>
      <t xml:space="preserve"> PUMA  2700, 2800, 3100, 3200</t>
    </r>
  </si>
  <si>
    <t>Limited English Proficient</t>
  </si>
  <si>
    <r>
      <rPr>
        <b/>
        <sz val="12"/>
        <color theme="1"/>
        <rFont val="Calibri"/>
        <family val="2"/>
        <scheme val="minor"/>
      </rPr>
      <t>Geography included that is NOT in the Greater Boston Legal service area:</t>
    </r>
    <r>
      <rPr>
        <sz val="12"/>
        <color theme="1"/>
        <rFont val="Calibri"/>
        <family val="2"/>
        <scheme val="minor"/>
      </rPr>
      <t xml:space="preserve"> Lexington, Waltham, Watertown, Stoneham, Melrose, Everett</t>
    </r>
  </si>
  <si>
    <t>Cambridge Somerville Legal Services (CASLS) Service Area - Limited English Proficient Data with Poverty Overlay</t>
  </si>
  <si>
    <t>The above percentages are based on federal poverty guidelines. If a person's income is within 0-100%, then they live below the federal poverty line. According to this data, 9.3% of the people who live in CASLS' service area live below the federal poverty line.</t>
  </si>
  <si>
    <t xml:space="preserve"> The above chart shows number and percentage of LEP individuals in various income brackets based on the federal poverty guidelines. Compared to 9.3% of people in CASLS' service area below the federal poverty line, 13.5% of LEP people who live in CASLS' service area live below the federal poverty line. This shows that LEP individuals are 1.5 times as much as likely to live in poverty and be eligible for legal aid.</t>
  </si>
  <si>
    <t>14.7% of people in CASLS' service area who live below 100% of the federal poverty line are LEP and financially eligible for CASLS.</t>
  </si>
  <si>
    <t>19.5% of people in CASLS' service area who live between 101-200% of the federal poverty line are LEP.</t>
  </si>
  <si>
    <t>3)  Due to the data limitations,"Other" may include some languages listed above.**</t>
  </si>
  <si>
    <r>
      <rPr>
        <b/>
        <sz val="12"/>
        <color theme="1"/>
        <rFont val="Calibri"/>
        <family val="2"/>
        <scheme val="minor"/>
      </rPr>
      <t>Geography NOT included that is in the Greater Boston Legal service area:</t>
    </r>
    <r>
      <rPr>
        <sz val="12"/>
        <color theme="1"/>
        <rFont val="Calibri"/>
        <family val="2"/>
        <scheme val="minor"/>
      </rPr>
      <t xml:space="preserve"> N/A</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</si>
</sst>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_(* #,##0_);_(* \(#,##0\);_(* &quot;-&quot;??_);_(@_)"/>
  </numFmts>
  <fonts count="21"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3"/>
      <color theme="1"/>
      <name val="Calibri"/>
      <family val="2"/>
      <scheme val="minor"/>
    </font>
    <font>
      <sz val="10"/>
      <name val="Arial"/>
      <family val="2"/>
    </font>
    <font>
      <b/>
      <sz val="11"/>
      <color indexed="8"/>
      <name val="Calibri"/>
      <family val="2"/>
    </font>
    <font>
      <i/>
      <sz val="11"/>
      <color indexed="8"/>
      <name val="Calibri"/>
      <family val="2"/>
    </font>
    <font>
      <b/>
      <sz val="14"/>
      <color theme="1"/>
      <name val="Calibri"/>
      <family val="2"/>
      <scheme val="minor"/>
    </font>
    <font>
      <u/>
      <sz val="11"/>
      <color theme="10"/>
      <name val="Calibri"/>
      <family val="2"/>
      <scheme val="minor"/>
    </font>
    <font>
      <u/>
      <sz val="11"/>
      <color theme="11"/>
      <name val="Calibri"/>
      <family val="2"/>
      <scheme val="minor"/>
    </font>
    <font>
      <sz val="12"/>
      <color rgb="FF000000"/>
      <name val="Calibri"/>
      <family val="2"/>
      <scheme val="minor"/>
    </font>
    <font>
      <b/>
      <sz val="12"/>
      <color theme="1"/>
      <name val="Calibri"/>
      <family val="2"/>
      <scheme val="minor"/>
    </font>
    <font>
      <b/>
      <sz val="18"/>
      <color theme="1"/>
      <name val="Calibri"/>
      <family val="2"/>
      <scheme val="minor"/>
    </font>
    <font>
      <sz val="11"/>
      <color theme="0"/>
      <name val="Calibri"/>
      <family val="2"/>
      <scheme val="minor"/>
    </font>
    <font>
      <sz val="11"/>
      <name val="Calibri"/>
      <family val="2"/>
      <scheme val="minor"/>
    </font>
    <font>
      <sz val="11"/>
      <color rgb="FF9C0006"/>
      <name val="Calibri"/>
      <family val="2"/>
      <scheme val="minor"/>
    </font>
    <font>
      <sz val="8"/>
      <name val="Calibri"/>
      <family val="2"/>
      <scheme val="minor"/>
    </font>
    <font>
      <sz val="11"/>
      <color rgb="FF000000"/>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C7CE"/>
      </patternFill>
    </fill>
    <fill>
      <patternFill patternType="solid">
        <fgColor theme="5" tint="0.39997558519241921"/>
        <bgColor indexed="65"/>
      </patternFill>
    </fill>
    <fill>
      <patternFill patternType="solid">
        <fgColor rgb="FFFFFF00"/>
        <bgColor indexed="64"/>
      </patternFill>
    </fill>
    <fill>
      <patternFill patternType="solid">
        <fgColor rgb="FF92D050"/>
        <bgColor indexed="64"/>
      </patternFill>
    </fill>
    <fill>
      <patternFill patternType="solid">
        <fgColor theme="5" tint="0.39997558519241921"/>
        <bgColor indexed="64"/>
      </patternFill>
    </fill>
    <fill>
      <patternFill patternType="solid">
        <fgColor theme="5" tint="0.79998168889431442"/>
        <bgColor indexed="64"/>
      </patternFill>
    </fill>
  </fills>
  <borders count="40">
    <border>
      <left/>
      <right/>
      <top/>
      <bottom/>
      <diagonal/>
    </border>
    <border>
      <left/>
      <right style="medium">
        <color auto="1"/>
      </right>
      <top style="medium">
        <color auto="1"/>
      </top>
      <bottom style="medium">
        <color auto="1"/>
      </bottom>
      <diagonal/>
    </border>
    <border>
      <left style="medium">
        <color auto="1"/>
      </left>
      <right style="thin">
        <color auto="1"/>
      </right>
      <top/>
      <bottom/>
      <diagonal/>
    </border>
    <border>
      <left/>
      <right style="medium">
        <color auto="1"/>
      </right>
      <top/>
      <bottom/>
      <diagonal/>
    </border>
    <border>
      <left style="medium">
        <color auto="1"/>
      </left>
      <right style="thin">
        <color auto="1"/>
      </right>
      <top/>
      <bottom style="medium">
        <color auto="1"/>
      </bottom>
      <diagonal/>
    </border>
    <border>
      <left/>
      <right style="medium">
        <color auto="1"/>
      </right>
      <top/>
      <bottom style="medium">
        <color auto="1"/>
      </bottom>
      <diagonal/>
    </border>
    <border>
      <left/>
      <right style="thin">
        <color auto="1"/>
      </right>
      <top/>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style="medium">
        <color auto="1"/>
      </top>
      <bottom/>
      <diagonal/>
    </border>
    <border>
      <left/>
      <right/>
      <top style="thin">
        <color auto="1"/>
      </top>
      <bottom style="thin">
        <color auto="1"/>
      </bottom>
      <diagonal/>
    </border>
    <border>
      <left/>
      <right/>
      <top style="medium">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style="thin">
        <color auto="1"/>
      </left>
      <right/>
      <top/>
      <bottom/>
      <diagonal/>
    </border>
    <border>
      <left style="thin">
        <color auto="1"/>
      </left>
      <right/>
      <top/>
      <bottom style="thin">
        <color auto="1"/>
      </bottom>
      <diagonal/>
    </border>
    <border>
      <left style="thin">
        <color auto="1"/>
      </left>
      <right/>
      <top/>
      <bottom style="medium">
        <color auto="1"/>
      </bottom>
      <diagonal/>
    </border>
    <border>
      <left style="medium">
        <color auto="1"/>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medium">
        <color auto="1"/>
      </top>
      <bottom style="thin">
        <color auto="1"/>
      </bottom>
      <diagonal/>
    </border>
  </borders>
  <cellStyleXfs count="58">
    <xf numFmtId="0" fontId="0" fillId="0" borderId="0"/>
    <xf numFmtId="43" fontId="3" fillId="0" borderId="0" applyFont="0" applyFill="0" applyBorder="0" applyAlignment="0" applyProtection="0"/>
    <xf numFmtId="9" fontId="3" fillId="0" borderId="0" applyFont="0" applyFill="0" applyBorder="0" applyAlignment="0" applyProtection="0"/>
    <xf numFmtId="0" fontId="7" fillId="0" borderId="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6" fillId="5" borderId="0" applyNumberFormat="0" applyBorder="0" applyAlignment="0" applyProtection="0"/>
    <xf numFmtId="0" fontId="18" fillId="4" borderId="0" applyNumberFormat="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189">
    <xf numFmtId="0" fontId="0" fillId="0" borderId="0" xfId="0"/>
    <xf numFmtId="0" fontId="0" fillId="0" borderId="0" xfId="0"/>
    <xf numFmtId="0" fontId="0" fillId="0" borderId="5" xfId="0" applyBorder="1"/>
    <xf numFmtId="165" fontId="0" fillId="0" borderId="9" xfId="1" applyNumberFormat="1" applyFont="1" applyBorder="1"/>
    <xf numFmtId="0" fontId="4" fillId="0" borderId="11" xfId="0" applyFont="1" applyBorder="1" applyAlignment="1">
      <alignment horizontal="center"/>
    </xf>
    <xf numFmtId="164" fontId="0" fillId="0" borderId="3" xfId="2" applyNumberFormat="1" applyFont="1" applyBorder="1"/>
    <xf numFmtId="165" fontId="0" fillId="0" borderId="0" xfId="1" applyNumberFormat="1" applyFont="1" applyBorder="1"/>
    <xf numFmtId="0" fontId="0" fillId="0" borderId="0" xfId="0"/>
    <xf numFmtId="0" fontId="0" fillId="0" borderId="0" xfId="0" applyAlignment="1">
      <alignment wrapText="1"/>
    </xf>
    <xf numFmtId="0" fontId="0" fillId="0" borderId="2" xfId="0" applyBorder="1"/>
    <xf numFmtId="0" fontId="0" fillId="0" borderId="4" xfId="0" applyBorder="1"/>
    <xf numFmtId="0" fontId="4" fillId="0" borderId="12" xfId="0" applyFont="1" applyBorder="1" applyAlignment="1">
      <alignment horizontal="center"/>
    </xf>
    <xf numFmtId="0" fontId="4" fillId="0" borderId="13" xfId="0" applyFont="1" applyBorder="1" applyAlignment="1">
      <alignment horizontal="center"/>
    </xf>
    <xf numFmtId="0" fontId="0" fillId="0" borderId="14" xfId="0" applyBorder="1"/>
    <xf numFmtId="165" fontId="0" fillId="0" borderId="15" xfId="1" applyNumberFormat="1" applyFont="1" applyBorder="1"/>
    <xf numFmtId="164" fontId="0" fillId="0" borderId="16" xfId="2" applyNumberFormat="1" applyFont="1" applyBorder="1"/>
    <xf numFmtId="0" fontId="0" fillId="0" borderId="16" xfId="0" applyBorder="1"/>
    <xf numFmtId="0" fontId="0" fillId="0" borderId="10" xfId="0" applyBorder="1"/>
    <xf numFmtId="0" fontId="0" fillId="0" borderId="6" xfId="0" applyBorder="1"/>
    <xf numFmtId="0" fontId="0" fillId="0" borderId="17"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0" fillId="0" borderId="3" xfId="0" applyBorder="1"/>
    <xf numFmtId="0" fontId="0" fillId="0" borderId="0" xfId="0"/>
    <xf numFmtId="0" fontId="0" fillId="0" borderId="0" xfId="0" applyAlignment="1">
      <alignment wrapText="1"/>
    </xf>
    <xf numFmtId="0" fontId="0" fillId="0" borderId="2" xfId="0" applyBorder="1"/>
    <xf numFmtId="0" fontId="0" fillId="0" borderId="4" xfId="0" applyBorder="1"/>
    <xf numFmtId="0" fontId="5" fillId="0" borderId="0" xfId="0" applyFont="1" applyAlignment="1">
      <alignment horizontal="center"/>
    </xf>
    <xf numFmtId="0" fontId="7" fillId="0" borderId="0" xfId="3"/>
    <xf numFmtId="9" fontId="0" fillId="0" borderId="5" xfId="2" applyFont="1" applyBorder="1"/>
    <xf numFmtId="0" fontId="0" fillId="0" borderId="0" xfId="0" applyBorder="1"/>
    <xf numFmtId="0" fontId="4" fillId="0" borderId="0" xfId="0" applyFont="1"/>
    <xf numFmtId="0" fontId="4" fillId="0" borderId="0" xfId="0" applyFont="1" applyFill="1" applyBorder="1"/>
    <xf numFmtId="3" fontId="0" fillId="0" borderId="0" xfId="0" applyNumberFormat="1" applyBorder="1"/>
    <xf numFmtId="164" fontId="0" fillId="0" borderId="0" xfId="0" applyNumberFormat="1" applyBorder="1"/>
    <xf numFmtId="0" fontId="0" fillId="0" borderId="0" xfId="0" applyFill="1" applyBorder="1"/>
    <xf numFmtId="0" fontId="0" fillId="0" borderId="19" xfId="0" applyFill="1" applyBorder="1"/>
    <xf numFmtId="0" fontId="0" fillId="0" borderId="19" xfId="0" applyFont="1" applyFill="1" applyBorder="1" applyAlignment="1">
      <alignment horizontal="left"/>
    </xf>
    <xf numFmtId="0" fontId="0" fillId="0" borderId="20" xfId="0" applyFont="1" applyFill="1" applyBorder="1" applyAlignment="1">
      <alignment horizontal="left"/>
    </xf>
    <xf numFmtId="0" fontId="0" fillId="0" borderId="21" xfId="0" applyFont="1" applyFill="1" applyBorder="1" applyAlignment="1">
      <alignment horizontal="left"/>
    </xf>
    <xf numFmtId="0" fontId="0" fillId="2" borderId="0" xfId="0" applyFill="1" applyAlignment="1">
      <alignment horizontal="left" wrapText="1" indent="2"/>
    </xf>
    <xf numFmtId="0" fontId="0" fillId="2" borderId="0" xfId="0" applyFill="1" applyAlignment="1">
      <alignment wrapText="1"/>
    </xf>
    <xf numFmtId="0" fontId="0" fillId="2" borderId="22" xfId="0" applyFill="1" applyBorder="1" applyAlignment="1">
      <alignment horizontal="left" wrapText="1" indent="2"/>
    </xf>
    <xf numFmtId="0" fontId="0" fillId="0" borderId="0" xfId="0" applyFill="1" applyAlignment="1">
      <alignment horizontal="left" wrapText="1" indent="2"/>
    </xf>
    <xf numFmtId="0" fontId="0" fillId="2" borderId="0" xfId="0" applyFill="1" applyAlignment="1">
      <alignment horizontal="left" wrapText="1"/>
    </xf>
    <xf numFmtId="0" fontId="0" fillId="0" borderId="0" xfId="0" applyFill="1" applyAlignment="1">
      <alignment wrapText="1"/>
    </xf>
    <xf numFmtId="0" fontId="0" fillId="2" borderId="0" xfId="0" applyFill="1"/>
    <xf numFmtId="0" fontId="5" fillId="0" borderId="0" xfId="0" applyFont="1" applyAlignment="1">
      <alignment horizontal="center"/>
    </xf>
    <xf numFmtId="0" fontId="6" fillId="0" borderId="0" xfId="0" applyFont="1" applyBorder="1" applyAlignment="1">
      <alignment horizontal="center"/>
    </xf>
    <xf numFmtId="0" fontId="0" fillId="0" borderId="0" xfId="0" applyFont="1"/>
    <xf numFmtId="0" fontId="0" fillId="0" borderId="0" xfId="0" applyFill="1"/>
    <xf numFmtId="9" fontId="0" fillId="0" borderId="0" xfId="2" applyFont="1" applyBorder="1"/>
    <xf numFmtId="164" fontId="0" fillId="0" borderId="0" xfId="2" applyNumberFormat="1" applyFont="1" applyBorder="1"/>
    <xf numFmtId="0" fontId="6" fillId="0" borderId="0" xfId="0" applyFont="1" applyBorder="1" applyAlignment="1">
      <alignment horizontal="left"/>
    </xf>
    <xf numFmtId="0" fontId="4" fillId="0" borderId="0" xfId="0" applyFont="1" applyBorder="1" applyAlignment="1">
      <alignment horizontal="center"/>
    </xf>
    <xf numFmtId="0" fontId="0" fillId="0" borderId="18" xfId="0" applyBorder="1"/>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165" fontId="0" fillId="0" borderId="24" xfId="1" applyNumberFormat="1" applyFont="1" applyBorder="1"/>
    <xf numFmtId="164" fontId="0" fillId="0" borderId="25" xfId="2" applyNumberFormat="1" applyFont="1" applyBorder="1"/>
    <xf numFmtId="0" fontId="0" fillId="0" borderId="26" xfId="0" applyBorder="1"/>
    <xf numFmtId="0" fontId="0" fillId="0" borderId="27" xfId="0" applyBorder="1"/>
    <xf numFmtId="165" fontId="0" fillId="0" borderId="28" xfId="1" applyNumberFormat="1" applyFont="1" applyBorder="1"/>
    <xf numFmtId="0" fontId="0" fillId="0" borderId="2" xfId="0" applyFont="1" applyBorder="1"/>
    <xf numFmtId="165" fontId="0" fillId="0" borderId="29" xfId="1" applyNumberFormat="1" applyFont="1" applyBorder="1"/>
    <xf numFmtId="0" fontId="4" fillId="0" borderId="23" xfId="0" applyFont="1" applyBorder="1" applyAlignment="1">
      <alignment horizontal="center"/>
    </xf>
    <xf numFmtId="0" fontId="4" fillId="0" borderId="21"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30" xfId="0" applyFont="1" applyBorder="1" applyAlignment="1">
      <alignment horizontal="center"/>
    </xf>
    <xf numFmtId="0" fontId="0" fillId="0" borderId="9" xfId="0" applyBorder="1"/>
    <xf numFmtId="0" fontId="0" fillId="0" borderId="20" xfId="0" applyBorder="1"/>
    <xf numFmtId="0" fontId="0" fillId="0" borderId="31" xfId="0" applyBorder="1"/>
    <xf numFmtId="0" fontId="0" fillId="0" borderId="28" xfId="0" applyBorder="1"/>
    <xf numFmtId="0" fontId="13" fillId="0" borderId="0" xfId="0" applyFont="1"/>
    <xf numFmtId="165" fontId="13" fillId="0" borderId="24" xfId="1" applyNumberFormat="1" applyFont="1" applyBorder="1"/>
    <xf numFmtId="165" fontId="13" fillId="0" borderId="32" xfId="1" applyNumberFormat="1" applyFont="1" applyBorder="1"/>
    <xf numFmtId="165" fontId="0" fillId="0" borderId="18" xfId="1" applyNumberFormat="1" applyFont="1" applyBorder="1"/>
    <xf numFmtId="165" fontId="13" fillId="0" borderId="0" xfId="1" applyNumberFormat="1" applyFont="1"/>
    <xf numFmtId="0" fontId="6" fillId="3" borderId="8" xfId="0" applyFont="1" applyFill="1" applyBorder="1" applyAlignment="1">
      <alignment horizontal="center" wrapText="1"/>
    </xf>
    <xf numFmtId="0" fontId="6" fillId="3" borderId="7" xfId="0" applyFont="1" applyFill="1" applyBorder="1" applyAlignment="1">
      <alignment horizontal="center" wrapText="1"/>
    </xf>
    <xf numFmtId="0" fontId="6" fillId="3" borderId="1" xfId="0" applyFont="1" applyFill="1" applyBorder="1" applyAlignment="1">
      <alignment horizontal="center" wrapText="1"/>
    </xf>
    <xf numFmtId="165" fontId="4" fillId="0" borderId="9" xfId="1" applyNumberFormat="1" applyFont="1" applyBorder="1"/>
    <xf numFmtId="165" fontId="4" fillId="0" borderId="0" xfId="1" applyNumberFormat="1" applyFont="1" applyBorder="1"/>
    <xf numFmtId="0" fontId="0" fillId="6" borderId="2" xfId="0" applyFill="1" applyBorder="1"/>
    <xf numFmtId="165" fontId="17" fillId="6" borderId="0" xfId="38" applyNumberFormat="1" applyFont="1" applyFill="1" applyBorder="1"/>
    <xf numFmtId="164" fontId="0" fillId="6" borderId="3" xfId="2" applyNumberFormat="1" applyFont="1" applyFill="1" applyBorder="1"/>
    <xf numFmtId="0" fontId="0" fillId="7" borderId="2" xfId="0" applyFill="1" applyBorder="1"/>
    <xf numFmtId="165" fontId="0" fillId="7" borderId="0" xfId="1" applyNumberFormat="1" applyFont="1" applyFill="1" applyBorder="1"/>
    <xf numFmtId="164" fontId="0" fillId="7" borderId="3" xfId="2" applyNumberFormat="1" applyFont="1" applyFill="1" applyBorder="1"/>
    <xf numFmtId="0" fontId="18" fillId="8" borderId="2" xfId="39" applyFill="1" applyBorder="1"/>
    <xf numFmtId="165" fontId="18" fillId="8" borderId="0" xfId="39" applyNumberFormat="1" applyFill="1" applyBorder="1"/>
    <xf numFmtId="164" fontId="18" fillId="8" borderId="3" xfId="39" applyNumberFormat="1" applyFill="1" applyBorder="1"/>
    <xf numFmtId="0" fontId="0" fillId="9" borderId="2" xfId="0" applyFill="1" applyBorder="1"/>
    <xf numFmtId="165" fontId="0" fillId="9" borderId="0" xfId="1" applyNumberFormat="1" applyFont="1" applyFill="1" applyBorder="1"/>
    <xf numFmtId="164" fontId="0" fillId="9" borderId="3" xfId="2" applyNumberFormat="1" applyFont="1" applyFill="1" applyBorder="1"/>
    <xf numFmtId="165" fontId="4" fillId="0" borderId="28" xfId="1" applyNumberFormat="1" applyFont="1" applyBorder="1"/>
    <xf numFmtId="165" fontId="0" fillId="0" borderId="33" xfId="1" applyNumberFormat="1" applyFont="1" applyBorder="1"/>
    <xf numFmtId="164" fontId="0" fillId="0" borderId="5" xfId="2" applyNumberFormat="1" applyFont="1" applyBorder="1"/>
    <xf numFmtId="0" fontId="4" fillId="0" borderId="36" xfId="0" applyFont="1" applyBorder="1" applyAlignment="1">
      <alignment horizontal="center"/>
    </xf>
    <xf numFmtId="0" fontId="4" fillId="0" borderId="22" xfId="0" applyFont="1" applyBorder="1" applyAlignment="1">
      <alignment horizontal="center"/>
    </xf>
    <xf numFmtId="0" fontId="4" fillId="0" borderId="37" xfId="0" applyFont="1" applyBorder="1" applyAlignment="1">
      <alignment horizontal="center"/>
    </xf>
    <xf numFmtId="0" fontId="0" fillId="0" borderId="38" xfId="0" applyBorder="1"/>
    <xf numFmtId="0" fontId="0" fillId="0" borderId="5" xfId="0" applyFill="1" applyBorder="1"/>
    <xf numFmtId="0" fontId="4" fillId="0" borderId="39" xfId="0" applyFont="1" applyBorder="1" applyAlignment="1">
      <alignment horizontal="center"/>
    </xf>
    <xf numFmtId="0" fontId="14" fillId="0" borderId="0" xfId="0" applyFont="1"/>
    <xf numFmtId="0" fontId="2" fillId="0" borderId="0" xfId="0" applyFont="1"/>
    <xf numFmtId="0" fontId="2" fillId="0" borderId="0" xfId="0" applyFont="1" applyFill="1" applyBorder="1" applyAlignment="1"/>
    <xf numFmtId="0" fontId="2" fillId="0" borderId="0" xfId="0" applyFont="1" applyAlignment="1">
      <alignment horizontal="left"/>
    </xf>
    <xf numFmtId="165" fontId="13" fillId="0" borderId="24" xfId="0" applyNumberFormat="1" applyFont="1" applyBorder="1"/>
    <xf numFmtId="164" fontId="20" fillId="0" borderId="3" xfId="0" applyNumberFormat="1" applyFont="1" applyBorder="1"/>
    <xf numFmtId="165" fontId="13" fillId="0" borderId="32" xfId="0" applyNumberFormat="1" applyFont="1" applyBorder="1"/>
    <xf numFmtId="165" fontId="13" fillId="0" borderId="33" xfId="0" applyNumberFormat="1" applyFont="1" applyBorder="1"/>
    <xf numFmtId="0" fontId="0" fillId="0" borderId="33" xfId="0" applyBorder="1"/>
    <xf numFmtId="0" fontId="4" fillId="0" borderId="26" xfId="0" applyFont="1" applyBorder="1"/>
    <xf numFmtId="0" fontId="4" fillId="0" borderId="4" xfId="0" applyFont="1" applyFill="1" applyBorder="1"/>
    <xf numFmtId="165" fontId="4" fillId="0" borderId="34" xfId="1" applyNumberFormat="1" applyFont="1" applyFill="1" applyBorder="1"/>
    <xf numFmtId="0" fontId="4" fillId="0" borderId="4" xfId="0" applyFont="1" applyBorder="1"/>
    <xf numFmtId="165" fontId="4" fillId="0" borderId="34" xfId="1" applyNumberFormat="1" applyFont="1" applyBorder="1"/>
    <xf numFmtId="0" fontId="1" fillId="0" borderId="0" xfId="0" applyFont="1" applyFill="1" applyBorder="1" applyAlignment="1"/>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wrapText="1"/>
    </xf>
    <xf numFmtId="0" fontId="1" fillId="0" borderId="0" xfId="0" applyFont="1" applyFill="1" applyAlignment="1">
      <alignment horizontal="left" wrapText="1"/>
    </xf>
    <xf numFmtId="0" fontId="1" fillId="0" borderId="0" xfId="0" applyFont="1" applyAlignment="1">
      <alignment horizontal="left"/>
    </xf>
    <xf numFmtId="0" fontId="2" fillId="0" borderId="0" xfId="0" applyFont="1" applyAlignment="1">
      <alignment horizontal="left"/>
    </xf>
    <xf numFmtId="0" fontId="2" fillId="0" borderId="0" xfId="0" applyFont="1" applyFill="1" applyBorder="1" applyAlignment="1">
      <alignment horizontal="left" wrapText="1"/>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 xfId="0" applyFont="1" applyFill="1" applyBorder="1" applyAlignment="1">
      <alignment horizontal="center" vertical="center"/>
    </xf>
    <xf numFmtId="0" fontId="6" fillId="0" borderId="8" xfId="0" applyFont="1" applyBorder="1" applyAlignment="1">
      <alignment horizontal="center" wrapText="1"/>
    </xf>
    <xf numFmtId="0" fontId="6" fillId="0" borderId="7" xfId="0" applyFont="1" applyBorder="1" applyAlignment="1">
      <alignment horizontal="center" wrapText="1"/>
    </xf>
    <xf numFmtId="0" fontId="6" fillId="0" borderId="1" xfId="0" applyFont="1" applyBorder="1" applyAlignment="1">
      <alignment horizontal="center" wrapText="1"/>
    </xf>
    <xf numFmtId="0" fontId="15" fillId="0" borderId="0" xfId="0" applyFont="1" applyAlignment="1">
      <alignment horizontal="center" vertical="center" wrapText="1"/>
    </xf>
    <xf numFmtId="0" fontId="6" fillId="0" borderId="8" xfId="0" applyFont="1" applyBorder="1" applyAlignment="1">
      <alignment horizontal="center"/>
    </xf>
    <xf numFmtId="0" fontId="6" fillId="0" borderId="7" xfId="0" applyFont="1" applyBorder="1" applyAlignment="1">
      <alignment horizontal="center"/>
    </xf>
    <xf numFmtId="0" fontId="6" fillId="0" borderId="1" xfId="0" applyFont="1" applyBorder="1" applyAlignment="1">
      <alignment horizontal="center"/>
    </xf>
    <xf numFmtId="0" fontId="1" fillId="0" borderId="0" xfId="0" applyFont="1" applyFill="1" applyBorder="1" applyAlignment="1">
      <alignment horizontal="left" wrapText="1"/>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6" fillId="0" borderId="35" xfId="0" applyFont="1" applyBorder="1" applyAlignment="1">
      <alignment horizontal="center" wrapText="1"/>
    </xf>
    <xf numFmtId="0" fontId="6" fillId="0" borderId="23" xfId="0" applyFont="1" applyBorder="1" applyAlignment="1">
      <alignment horizontal="center" wrapText="1"/>
    </xf>
    <xf numFmtId="0" fontId="6" fillId="0" borderId="21" xfId="0" applyFont="1" applyBorder="1" applyAlignment="1">
      <alignment horizontal="center" wrapText="1"/>
    </xf>
    <xf numFmtId="0" fontId="0" fillId="0" borderId="9" xfId="0" applyFill="1" applyBorder="1" applyAlignment="1">
      <alignment horizontal="left" wrapText="1"/>
    </xf>
    <xf numFmtId="0" fontId="5" fillId="0" borderId="0" xfId="0" applyFont="1" applyAlignment="1">
      <alignment horizontal="center"/>
    </xf>
    <xf numFmtId="0" fontId="10" fillId="0" borderId="0" xfId="0" applyFont="1" applyAlignment="1">
      <alignment horizontal="center"/>
    </xf>
    <xf numFmtId="0" fontId="10" fillId="0" borderId="0" xfId="0" applyFont="1" applyFill="1" applyBorder="1" applyAlignment="1">
      <alignment horizontal="center"/>
    </xf>
    <xf numFmtId="0" fontId="0" fillId="0" borderId="0" xfId="0" applyAlignment="1">
      <alignment horizontal="left" wrapText="1"/>
    </xf>
    <xf numFmtId="0" fontId="0" fillId="0" borderId="0" xfId="0" applyFill="1" applyBorder="1" applyAlignment="1">
      <alignment horizontal="left" wrapText="1"/>
    </xf>
    <xf numFmtId="0" fontId="6" fillId="0" borderId="0" xfId="0" applyFont="1" applyBorder="1" applyAlignment="1">
      <alignment horizontal="center"/>
    </xf>
    <xf numFmtId="0" fontId="0" fillId="0" borderId="8" xfId="0" applyFill="1" applyBorder="1" applyAlignment="1">
      <alignment horizontal="left" wrapText="1"/>
    </xf>
    <xf numFmtId="0" fontId="0" fillId="0" borderId="7" xfId="0" applyFill="1" applyBorder="1" applyAlignment="1">
      <alignment horizontal="left" wrapText="1"/>
    </xf>
    <xf numFmtId="0" fontId="0" fillId="0" borderId="1" xfId="0" applyFill="1" applyBorder="1" applyAlignment="1">
      <alignment horizontal="left" wrapText="1"/>
    </xf>
    <xf numFmtId="0" fontId="6" fillId="3" borderId="8" xfId="0" applyFont="1" applyFill="1" applyBorder="1" applyAlignment="1">
      <alignment horizontal="center"/>
    </xf>
    <xf numFmtId="0" fontId="6" fillId="3" borderId="7" xfId="0" applyFont="1" applyFill="1" applyBorder="1" applyAlignment="1">
      <alignment horizontal="center"/>
    </xf>
    <xf numFmtId="0" fontId="6" fillId="3" borderId="1" xfId="0" applyFont="1" applyFill="1" applyBorder="1" applyAlignment="1">
      <alignment horizontal="center"/>
    </xf>
    <xf numFmtId="0" fontId="0" fillId="0" borderId="8" xfId="0" applyFont="1" applyFill="1" applyBorder="1" applyAlignment="1">
      <alignment horizontal="left" wrapText="1"/>
    </xf>
    <xf numFmtId="0" fontId="0" fillId="0" borderId="7" xfId="0" applyFont="1" applyFill="1" applyBorder="1" applyAlignment="1">
      <alignment horizontal="left" wrapText="1"/>
    </xf>
    <xf numFmtId="0" fontId="0" fillId="0" borderId="1" xfId="0" applyFont="1" applyFill="1" applyBorder="1" applyAlignment="1">
      <alignment horizontal="left" wrapText="1"/>
    </xf>
    <xf numFmtId="0" fontId="6" fillId="3" borderId="8" xfId="0" applyFont="1" applyFill="1" applyBorder="1" applyAlignment="1">
      <alignment horizontal="center" wrapText="1"/>
    </xf>
    <xf numFmtId="0" fontId="6" fillId="3" borderId="7" xfId="0" applyFont="1" applyFill="1" applyBorder="1" applyAlignment="1">
      <alignment horizontal="center" wrapText="1"/>
    </xf>
    <xf numFmtId="0" fontId="6" fillId="3" borderId="1" xfId="0" applyFont="1" applyFill="1" applyBorder="1" applyAlignment="1">
      <alignment horizontal="center" wrapText="1"/>
    </xf>
    <xf numFmtId="43" fontId="6" fillId="0" borderId="8" xfId="1" applyFont="1" applyBorder="1" applyAlignment="1">
      <alignment horizontal="center"/>
    </xf>
    <xf numFmtId="43" fontId="6" fillId="0" borderId="7" xfId="1" applyFont="1" applyBorder="1" applyAlignment="1">
      <alignment horizontal="center"/>
    </xf>
    <xf numFmtId="43" fontId="6" fillId="0" borderId="1" xfId="1" applyFont="1" applyBorder="1" applyAlignment="1">
      <alignment horizontal="center"/>
    </xf>
    <xf numFmtId="0" fontId="6" fillId="0" borderId="8" xfId="0" applyFont="1" applyBorder="1" applyAlignment="1">
      <alignment horizontal="left"/>
    </xf>
    <xf numFmtId="0" fontId="6" fillId="0" borderId="7" xfId="0" applyFont="1" applyBorder="1" applyAlignment="1">
      <alignment horizontal="left"/>
    </xf>
    <xf numFmtId="0" fontId="6" fillId="0" borderId="1" xfId="0" applyFont="1" applyBorder="1" applyAlignment="1">
      <alignment horizontal="left"/>
    </xf>
  </cellXfs>
  <cellStyles count="58">
    <cellStyle name="60% - Accent2 2" xfId="38"/>
    <cellStyle name="Bad 2" xfId="39"/>
    <cellStyle name="Comma" xfId="1" builtinId="3"/>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Normal" xfId="0" builtinId="0"/>
    <cellStyle name="Normal_MA" xfId="3"/>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63825906070251903"/>
          <c:y val="0.148602571175418"/>
          <c:w val="0.36072800899887503"/>
          <c:h val="0.80044201481184296"/>
        </c:manualLayout>
      </c:layout>
      <c:pieChart>
        <c:varyColors val="1"/>
        <c:ser>
          <c:idx val="0"/>
          <c:order val="0"/>
          <c:tx>
            <c:strRef>
              <c:f>'CASLS Service Area Charts'!$C$4</c:f>
              <c:strCache>
                <c:ptCount val="1"/>
                <c:pt idx="0">
                  <c:v>Percent</c:v>
                </c:pt>
              </c:strCache>
            </c:strRef>
          </c:tx>
          <c:explosion val="11"/>
          <c:dLbls>
            <c:showLegendKey val="0"/>
            <c:showVal val="0"/>
            <c:showCatName val="0"/>
            <c:showSerName val="0"/>
            <c:showPercent val="1"/>
            <c:showBubbleSize val="0"/>
            <c:showLeaderLines val="1"/>
          </c:dLbls>
          <c:cat>
            <c:strRef>
              <c:f>'CASLS Service Area Charts'!$A$5:$A$6</c:f>
              <c:strCache>
                <c:ptCount val="2"/>
                <c:pt idx="0">
                  <c:v>English Proficient</c:v>
                </c:pt>
                <c:pt idx="1">
                  <c:v>Limited English Proficent</c:v>
                </c:pt>
              </c:strCache>
            </c:strRef>
          </c:cat>
          <c:val>
            <c:numRef>
              <c:f>'CASLS Service Area Charts'!$C$5:$C$6</c:f>
              <c:numCache>
                <c:formatCode>0.0%</c:formatCode>
                <c:ptCount val="2"/>
                <c:pt idx="0">
                  <c:v>0.89796847471260377</c:v>
                </c:pt>
                <c:pt idx="1">
                  <c:v>0.10203152528739622</c:v>
                </c:pt>
              </c:numCache>
            </c:numRef>
          </c:val>
        </c:ser>
        <c:dLbls>
          <c:showLegendKey val="0"/>
          <c:showVal val="0"/>
          <c:showCatName val="0"/>
          <c:showSerName val="0"/>
          <c:showPercent val="1"/>
          <c:showBubbleSize val="0"/>
          <c:showLeaderLines val="1"/>
        </c:dLbls>
        <c:firstSliceAng val="0"/>
      </c:pieChart>
    </c:plotArea>
    <c:legend>
      <c:legendPos val="t"/>
      <c:legendEntry>
        <c:idx val="0"/>
        <c:txPr>
          <a:bodyPr/>
          <a:lstStyle/>
          <a:p>
            <a:pPr>
              <a:defRPr sz="1000" baseline="0"/>
            </a:pPr>
            <a:endParaRPr lang="en-US"/>
          </a:p>
        </c:txPr>
      </c:legendEntry>
      <c:layout>
        <c:manualLayout>
          <c:xMode val="edge"/>
          <c:yMode val="edge"/>
          <c:x val="0"/>
          <c:y val="2.0914898709472999E-2"/>
          <c:w val="0.80048775640238701"/>
          <c:h val="0.133524584910959"/>
        </c:manualLayout>
      </c:layout>
      <c:overlay val="0"/>
    </c:legend>
    <c:plotVisOnly val="1"/>
    <c:dispBlanksAs val="gap"/>
    <c:showDLblsOverMax val="0"/>
  </c:chart>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0"/>
    </mc:Choice>
    <mc:Fallback>
      <c:style val="30"/>
    </mc:Fallback>
  </mc:AlternateContent>
  <c:chart>
    <c:title>
      <c:tx>
        <c:rich>
          <a:bodyPr/>
          <a:lstStyle/>
          <a:p>
            <a:pPr>
              <a:defRPr/>
            </a:pPr>
            <a:r>
              <a:rPr lang="en-US" sz="1400"/>
              <a:t>Income to Poverty Ratio of Total Population</a:t>
            </a:r>
          </a:p>
        </c:rich>
      </c:tx>
      <c:layout>
        <c:manualLayout>
          <c:xMode val="edge"/>
          <c:yMode val="edge"/>
          <c:x val="0.11001499812523401"/>
          <c:y val="5.6565457258327102E-2"/>
        </c:manualLayout>
      </c:layout>
      <c:overlay val="0"/>
    </c:title>
    <c:autoTitleDeleted val="0"/>
    <c:plotArea>
      <c:layout/>
      <c:barChart>
        <c:barDir val="col"/>
        <c:grouping val="clustered"/>
        <c:varyColors val="0"/>
        <c:ser>
          <c:idx val="0"/>
          <c:order val="0"/>
          <c:tx>
            <c:strRef>
              <c:f>'CASLS Service Area Charts'!$C$12</c:f>
              <c:strCache>
                <c:ptCount val="1"/>
                <c:pt idx="0">
                  <c:v>Percent</c:v>
                </c:pt>
              </c:strCache>
            </c:strRef>
          </c:tx>
          <c:invertIfNegative val="0"/>
          <c:dPt>
            <c:idx val="0"/>
            <c:invertIfNegative val="0"/>
            <c:bubble3D val="0"/>
            <c:spPr>
              <a:solidFill>
                <a:srgbClr val="FFFF00"/>
              </a:solidFill>
            </c:spPr>
          </c:dPt>
          <c:dPt>
            <c:idx val="1"/>
            <c:invertIfNegative val="0"/>
            <c:bubble3D val="0"/>
            <c:spPr>
              <a:solidFill>
                <a:srgbClr val="00B050"/>
              </a:solidFill>
            </c:spPr>
          </c:dPt>
          <c:cat>
            <c:strRef>
              <c:f>'CASLS Service Area Charts'!$A$13:$A$19</c:f>
              <c:strCache>
                <c:ptCount val="7"/>
                <c:pt idx="0">
                  <c:v>0-100%</c:v>
                </c:pt>
                <c:pt idx="1">
                  <c:v>101%-200%</c:v>
                </c:pt>
                <c:pt idx="2">
                  <c:v>201%-300%</c:v>
                </c:pt>
                <c:pt idx="3">
                  <c:v>301%-400%</c:v>
                </c:pt>
                <c:pt idx="4">
                  <c:v>401%-500%</c:v>
                </c:pt>
                <c:pt idx="5">
                  <c:v>501% and Over</c:v>
                </c:pt>
                <c:pt idx="6">
                  <c:v>Missing Data</c:v>
                </c:pt>
              </c:strCache>
            </c:strRef>
          </c:cat>
          <c:val>
            <c:numRef>
              <c:f>'CASLS Service Area Charts'!$C$13:$C$19</c:f>
              <c:numCache>
                <c:formatCode>0.0%</c:formatCode>
                <c:ptCount val="7"/>
                <c:pt idx="0">
                  <c:v>9.3303989759691647E-2</c:v>
                </c:pt>
                <c:pt idx="1">
                  <c:v>0.1116634580639366</c:v>
                </c:pt>
                <c:pt idx="2">
                  <c:v>0.11682444281575816</c:v>
                </c:pt>
                <c:pt idx="3">
                  <c:v>0.11603232964973491</c:v>
                </c:pt>
                <c:pt idx="4">
                  <c:v>0.10438949102646025</c:v>
                </c:pt>
                <c:pt idx="5">
                  <c:v>0.4108352098385355</c:v>
                </c:pt>
                <c:pt idx="6">
                  <c:v>4.6951078845882954E-2</c:v>
                </c:pt>
              </c:numCache>
            </c:numRef>
          </c:val>
        </c:ser>
        <c:dLbls>
          <c:showLegendKey val="0"/>
          <c:showVal val="1"/>
          <c:showCatName val="0"/>
          <c:showSerName val="0"/>
          <c:showPercent val="0"/>
          <c:showBubbleSize val="0"/>
        </c:dLbls>
        <c:gapWidth val="150"/>
        <c:overlap val="-25"/>
        <c:axId val="153040384"/>
        <c:axId val="153041920"/>
      </c:barChart>
      <c:catAx>
        <c:axId val="153040384"/>
        <c:scaling>
          <c:orientation val="minMax"/>
        </c:scaling>
        <c:delete val="0"/>
        <c:axPos val="b"/>
        <c:majorTickMark val="none"/>
        <c:minorTickMark val="none"/>
        <c:tickLblPos val="nextTo"/>
        <c:crossAx val="153041920"/>
        <c:crosses val="autoZero"/>
        <c:auto val="1"/>
        <c:lblAlgn val="ctr"/>
        <c:lblOffset val="100"/>
        <c:noMultiLvlLbl val="0"/>
      </c:catAx>
      <c:valAx>
        <c:axId val="153041920"/>
        <c:scaling>
          <c:orientation val="minMax"/>
        </c:scaling>
        <c:delete val="1"/>
        <c:axPos val="l"/>
        <c:numFmt formatCode="0.0%" sourceLinked="1"/>
        <c:majorTickMark val="out"/>
        <c:minorTickMark val="none"/>
        <c:tickLblPos val="nextTo"/>
        <c:crossAx val="153040384"/>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31"/>
    </mc:Choice>
    <mc:Fallback>
      <c:style val="31"/>
    </mc:Fallback>
  </mc:AlternateContent>
  <c:chart>
    <c:title>
      <c:tx>
        <c:rich>
          <a:bodyPr/>
          <a:lstStyle/>
          <a:p>
            <a:pPr>
              <a:defRPr/>
            </a:pPr>
            <a:r>
              <a:rPr lang="en-US" sz="1400"/>
              <a:t>Income to Poverty Ratio of LEP Population</a:t>
            </a:r>
          </a:p>
        </c:rich>
      </c:tx>
      <c:layout>
        <c:manualLayout>
          <c:xMode val="edge"/>
          <c:yMode val="edge"/>
          <c:x val="0.15990468000921701"/>
          <c:y val="3.1430313101930403E-2"/>
        </c:manualLayout>
      </c:layout>
      <c:overlay val="0"/>
    </c:title>
    <c:autoTitleDeleted val="0"/>
    <c:plotArea>
      <c:layout/>
      <c:barChart>
        <c:barDir val="col"/>
        <c:grouping val="clustered"/>
        <c:varyColors val="0"/>
        <c:ser>
          <c:idx val="0"/>
          <c:order val="0"/>
          <c:tx>
            <c:strRef>
              <c:f>'CASLS Service Area Charts'!$C$25</c:f>
              <c:strCache>
                <c:ptCount val="1"/>
                <c:pt idx="0">
                  <c:v>Percent</c:v>
                </c:pt>
              </c:strCache>
            </c:strRef>
          </c:tx>
          <c:invertIfNegative val="0"/>
          <c:dPt>
            <c:idx val="0"/>
            <c:invertIfNegative val="0"/>
            <c:bubble3D val="0"/>
            <c:spPr>
              <a:solidFill>
                <a:schemeClr val="accent2">
                  <a:lumMod val="60000"/>
                  <a:lumOff val="40000"/>
                </a:schemeClr>
              </a:solidFill>
            </c:spPr>
          </c:dPt>
          <c:dPt>
            <c:idx val="1"/>
            <c:invertIfNegative val="0"/>
            <c:bubble3D val="0"/>
            <c:spPr>
              <a:solidFill>
                <a:schemeClr val="accent2">
                  <a:lumMod val="20000"/>
                  <a:lumOff val="80000"/>
                </a:schemeClr>
              </a:solidFill>
            </c:spPr>
          </c:dPt>
          <c:cat>
            <c:strRef>
              <c:f>'CASLS Service Area Charts'!$A$26:$A$32</c:f>
              <c:strCache>
                <c:ptCount val="7"/>
                <c:pt idx="0">
                  <c:v>0-100%</c:v>
                </c:pt>
                <c:pt idx="1">
                  <c:v>101%-200%</c:v>
                </c:pt>
                <c:pt idx="2">
                  <c:v>201%-300%</c:v>
                </c:pt>
                <c:pt idx="3">
                  <c:v>301%-400%</c:v>
                </c:pt>
                <c:pt idx="4">
                  <c:v>401%-500%</c:v>
                </c:pt>
                <c:pt idx="5">
                  <c:v>501% and Over</c:v>
                </c:pt>
                <c:pt idx="6">
                  <c:v>Missing Data</c:v>
                </c:pt>
              </c:strCache>
            </c:strRef>
          </c:cat>
          <c:val>
            <c:numRef>
              <c:f>'CASLS Service Area Charts'!$C$26:$C$32</c:f>
              <c:numCache>
                <c:formatCode>0.0%</c:formatCode>
                <c:ptCount val="7"/>
                <c:pt idx="0">
                  <c:v>0.13465925007003082</c:v>
                </c:pt>
                <c:pt idx="1">
                  <c:v>0.21361399015566848</c:v>
                </c:pt>
                <c:pt idx="2">
                  <c:v>0.1974068590179679</c:v>
                </c:pt>
                <c:pt idx="3">
                  <c:v>0.15488815078634599</c:v>
                </c:pt>
                <c:pt idx="4">
                  <c:v>7.0230901596702547E-2</c:v>
                </c:pt>
                <c:pt idx="5">
                  <c:v>0.19508583776861818</c:v>
                </c:pt>
                <c:pt idx="6">
                  <c:v>3.4115010604666055E-2</c:v>
                </c:pt>
              </c:numCache>
            </c:numRef>
          </c:val>
        </c:ser>
        <c:dLbls>
          <c:showLegendKey val="0"/>
          <c:showVal val="1"/>
          <c:showCatName val="0"/>
          <c:showSerName val="0"/>
          <c:showPercent val="0"/>
          <c:showBubbleSize val="0"/>
        </c:dLbls>
        <c:gapWidth val="150"/>
        <c:overlap val="-25"/>
        <c:axId val="153084288"/>
        <c:axId val="153085824"/>
      </c:barChart>
      <c:catAx>
        <c:axId val="153084288"/>
        <c:scaling>
          <c:orientation val="minMax"/>
        </c:scaling>
        <c:delete val="0"/>
        <c:axPos val="b"/>
        <c:majorTickMark val="none"/>
        <c:minorTickMark val="none"/>
        <c:tickLblPos val="nextTo"/>
        <c:crossAx val="153085824"/>
        <c:crosses val="autoZero"/>
        <c:auto val="1"/>
        <c:lblAlgn val="ctr"/>
        <c:lblOffset val="100"/>
        <c:noMultiLvlLbl val="0"/>
      </c:catAx>
      <c:valAx>
        <c:axId val="153085824"/>
        <c:scaling>
          <c:orientation val="minMax"/>
        </c:scaling>
        <c:delete val="1"/>
        <c:axPos val="l"/>
        <c:numFmt formatCode="0.0%" sourceLinked="1"/>
        <c:majorTickMark val="none"/>
        <c:minorTickMark val="none"/>
        <c:tickLblPos val="nextTo"/>
        <c:crossAx val="153084288"/>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nchor="t" anchorCtr="0"/>
          <a:lstStyle/>
          <a:p>
            <a:pPr>
              <a:defRPr/>
            </a:pPr>
            <a:r>
              <a:rPr lang="en-US" sz="1050"/>
              <a:t>English Proficiency of  Population between 0%-100% of Poverty</a:t>
            </a:r>
          </a:p>
        </c:rich>
      </c:tx>
      <c:layout>
        <c:manualLayout>
          <c:xMode val="edge"/>
          <c:yMode val="edge"/>
          <c:x val="7.67363513523074E-2"/>
          <c:y val="3.8943107649579999E-2"/>
        </c:manualLayout>
      </c:layout>
      <c:overlay val="0"/>
    </c:title>
    <c:autoTitleDeleted val="0"/>
    <c:plotArea>
      <c:layout>
        <c:manualLayout>
          <c:layoutTarget val="inner"/>
          <c:xMode val="edge"/>
          <c:yMode val="edge"/>
          <c:x val="0.72431032557100605"/>
          <c:y val="0.19118303551735599"/>
          <c:w val="0.30309171353580799"/>
          <c:h val="0.77432248927906899"/>
        </c:manualLayout>
      </c:layout>
      <c:pieChart>
        <c:varyColors val="1"/>
        <c:ser>
          <c:idx val="0"/>
          <c:order val="0"/>
          <c:tx>
            <c:strRef>
              <c:f>'CASLS Service Area Charts'!$C$38</c:f>
              <c:strCache>
                <c:ptCount val="1"/>
                <c:pt idx="0">
                  <c:v>Percent</c:v>
                </c:pt>
              </c:strCache>
            </c:strRef>
          </c:tx>
          <c:spPr>
            <a:solidFill>
              <a:schemeClr val="accent2">
                <a:lumMod val="60000"/>
                <a:lumOff val="40000"/>
              </a:schemeClr>
            </a:solidFill>
          </c:spPr>
          <c:explosion val="15"/>
          <c:dPt>
            <c:idx val="0"/>
            <c:bubble3D val="0"/>
            <c:spPr>
              <a:solidFill>
                <a:srgbClr val="FFFF0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'CASLS Service Area Charts'!$A$39:$A$40</c:f>
              <c:strCache>
                <c:ptCount val="2"/>
                <c:pt idx="0">
                  <c:v>English Proficient</c:v>
                </c:pt>
                <c:pt idx="1">
                  <c:v>Limited English Proficent</c:v>
                </c:pt>
              </c:strCache>
            </c:strRef>
          </c:cat>
          <c:val>
            <c:numRef>
              <c:f>'CASLS Service Area Charts'!$C$39:$C$40</c:f>
              <c:numCache>
                <c:formatCode>0.0%</c:formatCode>
                <c:ptCount val="2"/>
                <c:pt idx="0">
                  <c:v>0.8527448963962978</c:v>
                </c:pt>
                <c:pt idx="1">
                  <c:v>0.14725510360370217</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1.1015451862291499E-2"/>
          <c:y val="0.39090584007370699"/>
          <c:w val="0.47317993811084902"/>
          <c:h val="0.35360985343319901"/>
        </c:manualLayout>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8"/>
    </mc:Choice>
    <mc:Fallback>
      <c:style val="28"/>
    </mc:Fallback>
  </mc:AlternateContent>
  <c:chart>
    <c:title>
      <c:tx>
        <c:rich>
          <a:bodyPr/>
          <a:lstStyle/>
          <a:p>
            <a:pPr>
              <a:defRPr/>
            </a:pPr>
            <a:r>
              <a:rPr lang="en-US" sz="1000"/>
              <a:t>English Proficiency of  Population between 101%-200% of Poverty</a:t>
            </a:r>
          </a:p>
        </c:rich>
      </c:tx>
      <c:layout>
        <c:manualLayout>
          <c:xMode val="edge"/>
          <c:yMode val="edge"/>
          <c:x val="0.107343062117235"/>
          <c:y val="5.40361902796937E-3"/>
        </c:manualLayout>
      </c:layout>
      <c:overlay val="0"/>
    </c:title>
    <c:autoTitleDeleted val="0"/>
    <c:plotArea>
      <c:layout>
        <c:manualLayout>
          <c:layoutTarget val="inner"/>
          <c:xMode val="edge"/>
          <c:yMode val="edge"/>
          <c:x val="0.69716010498687697"/>
          <c:y val="0.14630853121801901"/>
          <c:w val="0.34732543581669201"/>
          <c:h val="0.85369128409945405"/>
        </c:manualLayout>
      </c:layout>
      <c:pieChart>
        <c:varyColors val="1"/>
        <c:ser>
          <c:idx val="0"/>
          <c:order val="0"/>
          <c:tx>
            <c:strRef>
              <c:f>'CASLS Service Area Charts'!$C$46</c:f>
              <c:strCache>
                <c:ptCount val="1"/>
                <c:pt idx="0">
                  <c:v>Percent</c:v>
                </c:pt>
              </c:strCache>
            </c:strRef>
          </c:tx>
          <c:explosion val="25"/>
          <c:dPt>
            <c:idx val="0"/>
            <c:bubble3D val="0"/>
            <c:explosion val="0"/>
            <c:spPr>
              <a:solidFill>
                <a:srgbClr val="00B050"/>
              </a:solidFill>
            </c:spPr>
          </c:dPt>
          <c:dPt>
            <c:idx val="1"/>
            <c:bubble3D val="0"/>
            <c:spPr>
              <a:solidFill>
                <a:schemeClr val="accent4">
                  <a:lumMod val="60000"/>
                  <a:lumOff val="40000"/>
                </a:schemeClr>
              </a:solidFill>
            </c:spPr>
          </c:dPt>
          <c:dLbls>
            <c:showLegendKey val="0"/>
            <c:showVal val="0"/>
            <c:showCatName val="0"/>
            <c:showSerName val="0"/>
            <c:showPercent val="1"/>
            <c:showBubbleSize val="0"/>
            <c:showLeaderLines val="1"/>
          </c:dLbls>
          <c:cat>
            <c:strRef>
              <c:f>'CASLS Service Area Charts'!$A$47:$A$48</c:f>
              <c:strCache>
                <c:ptCount val="2"/>
                <c:pt idx="0">
                  <c:v>English Proficient</c:v>
                </c:pt>
                <c:pt idx="1">
                  <c:v>Limited English Proficent</c:v>
                </c:pt>
              </c:strCache>
            </c:strRef>
          </c:cat>
          <c:val>
            <c:numRef>
              <c:f>'CASLS Service Area Charts'!$C$47:$C$48</c:f>
              <c:numCache>
                <c:formatCode>0.0%</c:formatCode>
                <c:ptCount val="2"/>
                <c:pt idx="0">
                  <c:v>0.80481205206962114</c:v>
                </c:pt>
                <c:pt idx="1">
                  <c:v>0.19518794793037883</c:v>
                </c:pt>
              </c:numCache>
            </c:numRef>
          </c:val>
        </c:ser>
        <c:dLbls>
          <c:showLegendKey val="0"/>
          <c:showVal val="0"/>
          <c:showCatName val="0"/>
          <c:showSerName val="0"/>
          <c:showPercent val="1"/>
          <c:showBubbleSize val="0"/>
          <c:showLeaderLines val="1"/>
        </c:dLbls>
        <c:firstSliceAng val="0"/>
      </c:pieChart>
    </c:plotArea>
    <c:legend>
      <c:legendPos val="r"/>
      <c:layout>
        <c:manualLayout>
          <c:xMode val="edge"/>
          <c:yMode val="edge"/>
          <c:x val="2.3898273653170501E-2"/>
          <c:y val="0.47048677745728801"/>
          <c:w val="0.54423386419775199"/>
          <c:h val="0.31459773351212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133350</xdr:colOff>
      <xdr:row>1</xdr:row>
      <xdr:rowOff>28575</xdr:rowOff>
    </xdr:from>
    <xdr:to>
      <xdr:col>7</xdr:col>
      <xdr:colOff>19050</xdr:colOff>
      <xdr:row>7</xdr:row>
      <xdr:rowOff>323850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247648</xdr:colOff>
      <xdr:row>9</xdr:row>
      <xdr:rowOff>114298</xdr:rowOff>
    </xdr:from>
    <xdr:to>
      <xdr:col>7</xdr:col>
      <xdr:colOff>0</xdr:colOff>
      <xdr:row>20</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9525</xdr:colOff>
      <xdr:row>22</xdr:row>
      <xdr:rowOff>95248</xdr:rowOff>
    </xdr:from>
    <xdr:to>
      <xdr:col>6</xdr:col>
      <xdr:colOff>533399</xdr:colOff>
      <xdr:row>32</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85725</xdr:colOff>
      <xdr:row>35</xdr:row>
      <xdr:rowOff>57150</xdr:rowOff>
    </xdr:from>
    <xdr:to>
      <xdr:col>7</xdr:col>
      <xdr:colOff>9526</xdr:colOff>
      <xdr:row>42</xdr:row>
      <xdr:rowOff>28575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66676</xdr:colOff>
      <xdr:row>43</xdr:row>
      <xdr:rowOff>57148</xdr:rowOff>
    </xdr:from>
    <xdr:to>
      <xdr:col>6</xdr:col>
      <xdr:colOff>609601</xdr:colOff>
      <xdr:row>49</xdr:row>
      <xdr:rowOff>85725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0.01115</cdr:x>
      <cdr:y>0.19902</cdr:y>
    </cdr:from>
    <cdr:to>
      <cdr:x>0.65143</cdr:x>
      <cdr:y>0.95541</cdr:y>
    </cdr:to>
    <cdr:sp macro="" textlink="">
      <cdr:nvSpPr>
        <cdr:cNvPr id="3" name="TextBox 2"/>
        <cdr:cNvSpPr txBox="1"/>
      </cdr:nvSpPr>
      <cdr:spPr>
        <a:xfrm xmlns:a="http://schemas.openxmlformats.org/drawingml/2006/main">
          <a:off x="37155" y="297624"/>
          <a:ext cx="2134545" cy="113112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000" b="1" i="0"/>
            <a:t>English</a:t>
          </a:r>
          <a:r>
            <a:rPr lang="en-US" sz="1000" b="1" i="0" baseline="0"/>
            <a:t> Proficient: </a:t>
          </a:r>
        </a:p>
        <a:p xmlns:a="http://schemas.openxmlformats.org/drawingml/2006/main">
          <a:r>
            <a:rPr lang="en-US" sz="1000" baseline="0"/>
            <a:t>"English Only" </a:t>
          </a:r>
          <a:r>
            <a:rPr lang="en-US" sz="1000" i="1" baseline="0"/>
            <a:t>and </a:t>
          </a:r>
          <a:r>
            <a:rPr lang="en-US" sz="1000" i="0" baseline="0"/>
            <a:t> "Very Well"</a:t>
          </a:r>
        </a:p>
        <a:p xmlns:a="http://schemas.openxmlformats.org/drawingml/2006/main">
          <a:endParaRPr lang="en-US" sz="1000" b="1" i="0" baseline="0"/>
        </a:p>
        <a:p xmlns:a="http://schemas.openxmlformats.org/drawingml/2006/main">
          <a:r>
            <a:rPr lang="en-US" sz="1000" b="1" i="0" baseline="0"/>
            <a:t>Limited English Proficient: </a:t>
          </a:r>
        </a:p>
        <a:p xmlns:a="http://schemas.openxmlformats.org/drawingml/2006/main">
          <a:r>
            <a:rPr lang="en-US" sz="1000" i="0" baseline="0"/>
            <a:t>"Well", "Not Well", </a:t>
          </a:r>
          <a:r>
            <a:rPr lang="en-US" sz="1000" i="1" baseline="0"/>
            <a:t>and</a:t>
          </a:r>
          <a:r>
            <a:rPr lang="en-US" sz="1000" i="0" baseline="0"/>
            <a:t> "Not at all"</a:t>
          </a:r>
        </a:p>
        <a:p xmlns:a="http://schemas.openxmlformats.org/drawingml/2006/main">
          <a:endParaRPr lang="en-US" sz="1100"/>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A15" sqref="A15"/>
    </sheetView>
  </sheetViews>
  <sheetFormatPr defaultColWidth="8.85546875" defaultRowHeight="15" x14ac:dyDescent="0.25"/>
  <cols>
    <col min="1" max="1" width="153.85546875" style="40" customWidth="1"/>
    <col min="2" max="16384" width="8.85546875" style="40"/>
  </cols>
  <sheetData>
    <row r="1" spans="1:7" x14ac:dyDescent="0.25">
      <c r="A1" s="40" t="s">
        <v>131</v>
      </c>
    </row>
    <row r="2" spans="1:7" x14ac:dyDescent="0.25">
      <c r="A2" s="63" t="s">
        <v>116</v>
      </c>
    </row>
    <row r="3" spans="1:7" ht="60" x14ac:dyDescent="0.25">
      <c r="A3" s="57" t="s">
        <v>112</v>
      </c>
    </row>
    <row r="4" spans="1:7" x14ac:dyDescent="0.25">
      <c r="A4" s="41"/>
    </row>
    <row r="5" spans="1:7" x14ac:dyDescent="0.25">
      <c r="A5" s="58" t="s">
        <v>113</v>
      </c>
    </row>
    <row r="6" spans="1:7" ht="45" x14ac:dyDescent="0.25">
      <c r="A6" s="59" t="s">
        <v>128</v>
      </c>
    </row>
    <row r="7" spans="1:7" ht="30" x14ac:dyDescent="0.25">
      <c r="A7" s="59" t="s">
        <v>114</v>
      </c>
    </row>
    <row r="8" spans="1:7" ht="45" x14ac:dyDescent="0.25">
      <c r="A8" s="59" t="s">
        <v>115</v>
      </c>
    </row>
    <row r="9" spans="1:7" x14ac:dyDescent="0.25">
      <c r="A9" s="60"/>
    </row>
    <row r="10" spans="1:7" x14ac:dyDescent="0.25">
      <c r="A10" s="61" t="s">
        <v>111</v>
      </c>
    </row>
    <row r="11" spans="1:7" x14ac:dyDescent="0.25">
      <c r="A11" s="62"/>
    </row>
    <row r="12" spans="1:7" ht="15.75" x14ac:dyDescent="0.25">
      <c r="A12" s="143" t="s">
        <v>143</v>
      </c>
      <c r="B12" s="143"/>
      <c r="C12" s="143"/>
      <c r="D12" s="143"/>
      <c r="E12" s="143"/>
      <c r="F12" s="143"/>
      <c r="G12" s="143"/>
    </row>
    <row r="13" spans="1:7" ht="15.75" x14ac:dyDescent="0.25">
      <c r="A13" s="144" t="s">
        <v>145</v>
      </c>
      <c r="B13" s="143"/>
      <c r="C13" s="143"/>
      <c r="D13" s="143"/>
      <c r="E13" s="143"/>
      <c r="F13" s="143"/>
      <c r="G13" s="143"/>
    </row>
    <row r="14" spans="1:7" ht="15.75" x14ac:dyDescent="0.25">
      <c r="A14" s="145" t="s">
        <v>152</v>
      </c>
      <c r="B14" s="146"/>
      <c r="C14" s="146"/>
      <c r="D14" s="146"/>
      <c r="E14" s="146"/>
      <c r="F14" s="146"/>
      <c r="G14" s="146"/>
    </row>
  </sheetData>
  <mergeCells count="3">
    <mergeCell ref="A12:G12"/>
    <mergeCell ref="A13:G13"/>
    <mergeCell ref="A14:G14"/>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O135"/>
  <sheetViews>
    <sheetView tabSelected="1" view="pageLayout" topLeftCell="A61" workbookViewId="0">
      <selection activeCell="C8" sqref="C8"/>
    </sheetView>
  </sheetViews>
  <sheetFormatPr defaultColWidth="9.140625" defaultRowHeight="15" x14ac:dyDescent="0.25"/>
  <cols>
    <col min="1" max="1" width="32.140625" style="40" customWidth="1"/>
    <col min="2" max="2" width="21.28515625" style="40" customWidth="1"/>
    <col min="3" max="3" width="13.140625" style="40" customWidth="1"/>
    <col min="4" max="4" width="3.7109375" style="40" customWidth="1"/>
    <col min="5" max="5" width="32.140625" style="40" customWidth="1"/>
    <col min="6" max="6" width="12.85546875" style="40" customWidth="1"/>
    <col min="7" max="7" width="8.7109375" style="40" customWidth="1"/>
    <col min="8" max="8" width="8.85546875" style="40" customWidth="1"/>
    <col min="9" max="9" width="41.140625" style="40" customWidth="1"/>
    <col min="10" max="10" width="14.85546875" style="40" customWidth="1"/>
    <col min="11" max="11" width="17.140625" style="40" customWidth="1"/>
    <col min="12" max="12" width="9.140625" style="40"/>
    <col min="13" max="13" width="25.140625" style="40" bestFit="1" customWidth="1"/>
    <col min="14" max="14" width="10.7109375" style="40" bestFit="1" customWidth="1"/>
    <col min="15" max="15" width="7.85546875" style="40" bestFit="1" customWidth="1"/>
    <col min="16" max="16384" width="9.140625" style="40"/>
  </cols>
  <sheetData>
    <row r="1" spans="1:12" ht="53.25" customHeight="1" x14ac:dyDescent="0.25">
      <c r="A1" s="154" t="s">
        <v>146</v>
      </c>
      <c r="B1" s="154"/>
      <c r="C1" s="154"/>
      <c r="D1" s="154"/>
      <c r="E1" s="154"/>
      <c r="F1" s="154"/>
      <c r="G1" s="154"/>
    </row>
    <row r="2" spans="1:12" ht="21" customHeight="1" thickBot="1" x14ac:dyDescent="0.3">
      <c r="D2" s="67"/>
    </row>
    <row r="3" spans="1:12" ht="17.25" customHeight="1" thickBot="1" x14ac:dyDescent="0.35">
      <c r="A3" s="155" t="s">
        <v>34</v>
      </c>
      <c r="B3" s="156"/>
      <c r="C3" s="157"/>
    </row>
    <row r="4" spans="1:12" ht="18" customHeight="1" x14ac:dyDescent="0.25">
      <c r="A4" s="12" t="s">
        <v>0</v>
      </c>
      <c r="B4" s="4" t="s">
        <v>1</v>
      </c>
      <c r="C4" s="11" t="s">
        <v>2</v>
      </c>
    </row>
    <row r="5" spans="1:12" x14ac:dyDescent="0.25">
      <c r="A5" s="42" t="s">
        <v>3</v>
      </c>
      <c r="B5" s="6">
        <v>439851</v>
      </c>
      <c r="C5" s="5">
        <v>0.89796847471260377</v>
      </c>
    </row>
    <row r="6" spans="1:12" x14ac:dyDescent="0.25">
      <c r="A6" s="13" t="s">
        <v>132</v>
      </c>
      <c r="B6" s="14">
        <v>49978</v>
      </c>
      <c r="C6" s="15">
        <v>0.10203152528739622</v>
      </c>
    </row>
    <row r="7" spans="1:12" ht="15.75" thickBot="1" x14ac:dyDescent="0.3">
      <c r="A7" s="138" t="s">
        <v>5</v>
      </c>
      <c r="B7" s="103">
        <v>489829</v>
      </c>
      <c r="C7" s="2"/>
    </row>
    <row r="8" spans="1:12" ht="29.25" customHeight="1" x14ac:dyDescent="0.25">
      <c r="A8" s="47"/>
      <c r="B8" s="104"/>
      <c r="C8" s="47"/>
    </row>
    <row r="9" spans="1:12" ht="15.75" x14ac:dyDescent="0.25">
      <c r="A9" s="143" t="s">
        <v>133</v>
      </c>
      <c r="B9" s="143"/>
      <c r="C9" s="143"/>
      <c r="D9" s="143"/>
      <c r="E9" s="143"/>
      <c r="F9" s="143"/>
      <c r="G9" s="143"/>
    </row>
    <row r="10" spans="1:12" ht="16.5" customHeight="1" thickBot="1" x14ac:dyDescent="0.3">
      <c r="A10" s="47"/>
      <c r="B10" s="104"/>
      <c r="C10" s="47"/>
      <c r="H10" s="47"/>
      <c r="I10" s="47"/>
      <c r="J10" s="6"/>
      <c r="K10" s="69"/>
      <c r="L10" s="47"/>
    </row>
    <row r="11" spans="1:12" ht="18" thickBot="1" x14ac:dyDescent="0.35">
      <c r="A11" s="155" t="s">
        <v>35</v>
      </c>
      <c r="B11" s="156"/>
      <c r="C11" s="157"/>
    </row>
    <row r="12" spans="1:12" x14ac:dyDescent="0.25">
      <c r="A12" s="12" t="s">
        <v>6</v>
      </c>
      <c r="B12" s="4" t="s">
        <v>7</v>
      </c>
      <c r="C12" s="11" t="s">
        <v>2</v>
      </c>
    </row>
    <row r="13" spans="1:12" x14ac:dyDescent="0.25">
      <c r="A13" s="105" t="s">
        <v>36</v>
      </c>
      <c r="B13" s="106">
        <v>45703</v>
      </c>
      <c r="C13" s="107">
        <v>9.3303989759691647E-2</v>
      </c>
    </row>
    <row r="14" spans="1:12" x14ac:dyDescent="0.25">
      <c r="A14" s="108" t="s">
        <v>37</v>
      </c>
      <c r="B14" s="109">
        <v>54696</v>
      </c>
      <c r="C14" s="110">
        <v>0.1116634580639366</v>
      </c>
    </row>
    <row r="15" spans="1:12" ht="15.75" customHeight="1" x14ac:dyDescent="0.25">
      <c r="A15" s="42" t="s">
        <v>38</v>
      </c>
      <c r="B15" s="6">
        <v>57224</v>
      </c>
      <c r="C15" s="5">
        <v>0.11682444281575816</v>
      </c>
    </row>
    <row r="16" spans="1:12" ht="15" customHeight="1" x14ac:dyDescent="0.25">
      <c r="A16" s="42" t="s">
        <v>39</v>
      </c>
      <c r="B16" s="6">
        <v>56836</v>
      </c>
      <c r="C16" s="5">
        <v>0.11603232964973491</v>
      </c>
      <c r="I16" s="47"/>
      <c r="J16" s="47"/>
      <c r="K16" s="47"/>
    </row>
    <row r="17" spans="1:15" ht="15.75" customHeight="1" x14ac:dyDescent="0.25">
      <c r="A17" s="42" t="s">
        <v>40</v>
      </c>
      <c r="B17" s="6">
        <v>51133</v>
      </c>
      <c r="C17" s="5">
        <v>0.10438949102646025</v>
      </c>
      <c r="E17" s="47"/>
      <c r="F17" s="47"/>
      <c r="G17" s="47"/>
      <c r="I17" s="47"/>
      <c r="J17" s="47"/>
      <c r="K17" s="47"/>
    </row>
    <row r="18" spans="1:15" x14ac:dyDescent="0.25">
      <c r="A18" s="42" t="s">
        <v>8</v>
      </c>
      <c r="B18" s="6">
        <v>201239</v>
      </c>
      <c r="C18" s="5">
        <v>0.4108352098385355</v>
      </c>
      <c r="E18" s="47"/>
      <c r="F18" s="47"/>
      <c r="G18" s="47"/>
      <c r="I18" s="47"/>
      <c r="J18" s="47"/>
      <c r="K18" s="47"/>
    </row>
    <row r="19" spans="1:15" x14ac:dyDescent="0.25">
      <c r="A19" s="13" t="s">
        <v>9</v>
      </c>
      <c r="B19" s="14">
        <v>22998</v>
      </c>
      <c r="C19" s="15">
        <v>4.6951078845882954E-2</v>
      </c>
      <c r="E19" s="47"/>
      <c r="F19" s="47"/>
      <c r="G19" s="47"/>
      <c r="I19" s="47"/>
      <c r="J19" s="47"/>
      <c r="K19" s="47"/>
    </row>
    <row r="20" spans="1:15" ht="15.75" thickBot="1" x14ac:dyDescent="0.3">
      <c r="A20" s="138" t="s">
        <v>5</v>
      </c>
      <c r="B20" s="103">
        <v>489829</v>
      </c>
      <c r="C20" s="2"/>
      <c r="E20" s="47"/>
      <c r="F20" s="47"/>
      <c r="G20" s="47"/>
      <c r="I20" s="47"/>
      <c r="J20" s="47"/>
      <c r="K20" s="47"/>
    </row>
    <row r="21" spans="1:15" ht="9" customHeight="1" x14ac:dyDescent="0.25">
      <c r="A21" s="47"/>
      <c r="B21" s="104"/>
      <c r="C21" s="47"/>
      <c r="E21" s="47"/>
      <c r="F21" s="47"/>
      <c r="G21" s="47"/>
      <c r="I21" s="47"/>
      <c r="J21" s="47"/>
      <c r="K21" s="47"/>
    </row>
    <row r="22" spans="1:15" ht="32.25" customHeight="1" x14ac:dyDescent="0.25">
      <c r="A22" s="158" t="s">
        <v>147</v>
      </c>
      <c r="B22" s="147"/>
      <c r="C22" s="147"/>
      <c r="D22" s="147"/>
      <c r="E22" s="147"/>
      <c r="F22" s="147"/>
      <c r="G22" s="147"/>
      <c r="I22" s="47"/>
      <c r="J22" s="47"/>
      <c r="K22" s="47"/>
    </row>
    <row r="23" spans="1:15" ht="15" customHeight="1" thickBot="1" x14ac:dyDescent="0.3">
      <c r="E23" s="47"/>
      <c r="F23" s="47"/>
      <c r="G23" s="47"/>
      <c r="I23" s="47"/>
      <c r="J23" s="47"/>
      <c r="K23" s="47"/>
    </row>
    <row r="24" spans="1:15" ht="18" thickBot="1" x14ac:dyDescent="0.35">
      <c r="A24" s="155" t="s">
        <v>10</v>
      </c>
      <c r="B24" s="156"/>
      <c r="C24" s="157"/>
      <c r="E24" s="47"/>
      <c r="F24" s="47"/>
      <c r="G24" s="47"/>
      <c r="I24" s="47"/>
      <c r="J24" s="47"/>
      <c r="K24" s="47"/>
    </row>
    <row r="25" spans="1:15" x14ac:dyDescent="0.25">
      <c r="A25" s="12" t="s">
        <v>6</v>
      </c>
      <c r="B25" s="4" t="s">
        <v>7</v>
      </c>
      <c r="C25" s="11" t="s">
        <v>2</v>
      </c>
      <c r="E25" s="47"/>
      <c r="F25" s="47"/>
      <c r="G25" s="47"/>
    </row>
    <row r="26" spans="1:15" x14ac:dyDescent="0.25">
      <c r="A26" s="111" t="s">
        <v>36</v>
      </c>
      <c r="B26" s="112">
        <v>6730</v>
      </c>
      <c r="C26" s="113">
        <v>0.13465925007003082</v>
      </c>
      <c r="E26" s="47"/>
      <c r="F26" s="47"/>
      <c r="G26" s="47"/>
    </row>
    <row r="27" spans="1:15" x14ac:dyDescent="0.25">
      <c r="A27" s="114" t="s">
        <v>37</v>
      </c>
      <c r="B27" s="115">
        <v>10676</v>
      </c>
      <c r="C27" s="116">
        <v>0.21361399015566848</v>
      </c>
      <c r="E27" s="47"/>
      <c r="F27" s="47"/>
      <c r="G27" s="47"/>
    </row>
    <row r="28" spans="1:15" x14ac:dyDescent="0.25">
      <c r="A28" s="42" t="s">
        <v>38</v>
      </c>
      <c r="B28" s="6">
        <v>9866</v>
      </c>
      <c r="C28" s="5">
        <v>0.1974068590179679</v>
      </c>
    </row>
    <row r="29" spans="1:15" x14ac:dyDescent="0.25">
      <c r="A29" s="42" t="s">
        <v>39</v>
      </c>
      <c r="B29" s="6">
        <v>7741</v>
      </c>
      <c r="C29" s="5">
        <v>0.15488815078634599</v>
      </c>
    </row>
    <row r="30" spans="1:15" ht="14.45" customHeight="1" x14ac:dyDescent="0.25">
      <c r="A30" s="42" t="s">
        <v>40</v>
      </c>
      <c r="B30" s="6">
        <v>3510</v>
      </c>
      <c r="C30" s="5">
        <v>7.0230901596702547E-2</v>
      </c>
      <c r="I30" s="47"/>
      <c r="J30" s="47"/>
      <c r="K30" s="47"/>
    </row>
    <row r="31" spans="1:15" ht="15" customHeight="1" x14ac:dyDescent="0.25">
      <c r="A31" s="42" t="s">
        <v>8</v>
      </c>
      <c r="B31" s="6">
        <v>9750</v>
      </c>
      <c r="C31" s="5">
        <v>0.19508583776861818</v>
      </c>
      <c r="I31" s="47"/>
      <c r="J31" s="47"/>
      <c r="K31" s="47"/>
    </row>
    <row r="32" spans="1:15" ht="14.45" customHeight="1" x14ac:dyDescent="0.25">
      <c r="A32" s="13" t="s">
        <v>9</v>
      </c>
      <c r="B32" s="6">
        <v>1705</v>
      </c>
      <c r="C32" s="15">
        <v>3.4115010604666055E-2</v>
      </c>
      <c r="I32" s="47"/>
      <c r="J32" s="47"/>
      <c r="K32" s="47"/>
      <c r="M32" s="47"/>
      <c r="N32" s="6"/>
      <c r="O32" s="47"/>
    </row>
    <row r="33" spans="1:15" ht="15.75" thickBot="1" x14ac:dyDescent="0.3">
      <c r="A33" s="138" t="s">
        <v>5</v>
      </c>
      <c r="B33" s="117">
        <v>49978</v>
      </c>
      <c r="C33" s="2"/>
      <c r="I33" s="47"/>
      <c r="J33" s="47"/>
      <c r="K33" s="47"/>
    </row>
    <row r="34" spans="1:15" ht="17.25" customHeight="1" x14ac:dyDescent="0.25">
      <c r="A34" s="47"/>
      <c r="B34" s="104"/>
      <c r="C34" s="47"/>
      <c r="I34" s="47"/>
      <c r="J34" s="47"/>
      <c r="K34" s="47"/>
    </row>
    <row r="35" spans="1:15" ht="66.75" customHeight="1" x14ac:dyDescent="0.25">
      <c r="A35" s="159" t="s">
        <v>148</v>
      </c>
      <c r="B35" s="160"/>
      <c r="C35" s="160"/>
      <c r="D35" s="160"/>
      <c r="E35" s="160"/>
      <c r="F35" s="160"/>
      <c r="G35" s="160"/>
      <c r="I35" s="47"/>
      <c r="J35" s="47"/>
      <c r="K35" s="47"/>
    </row>
    <row r="36" spans="1:15" ht="19.5" customHeight="1" thickBot="1" x14ac:dyDescent="0.3">
      <c r="I36" s="47"/>
      <c r="J36" s="47"/>
      <c r="K36" s="47"/>
    </row>
    <row r="37" spans="1:15" ht="27" customHeight="1" thickBot="1" x14ac:dyDescent="0.35">
      <c r="A37" s="151" t="s">
        <v>134</v>
      </c>
      <c r="B37" s="152"/>
      <c r="C37" s="153"/>
      <c r="I37" s="47"/>
      <c r="J37" s="47"/>
      <c r="K37" s="47"/>
    </row>
    <row r="38" spans="1:15" x14ac:dyDescent="0.25">
      <c r="A38" s="12" t="s">
        <v>0</v>
      </c>
      <c r="B38" s="4" t="s">
        <v>1</v>
      </c>
      <c r="C38" s="11" t="s">
        <v>2</v>
      </c>
      <c r="I38" s="47"/>
      <c r="J38" s="47"/>
      <c r="K38" s="47"/>
    </row>
    <row r="39" spans="1:15" x14ac:dyDescent="0.25">
      <c r="A39" s="42" t="s">
        <v>3</v>
      </c>
      <c r="B39" s="6">
        <v>38973</v>
      </c>
      <c r="C39" s="5">
        <v>0.8527448963962978</v>
      </c>
    </row>
    <row r="40" spans="1:15" x14ac:dyDescent="0.25">
      <c r="A40" s="13" t="s">
        <v>132</v>
      </c>
      <c r="B40" s="118">
        <v>6730</v>
      </c>
      <c r="C40" s="15">
        <v>0.14725510360370217</v>
      </c>
      <c r="M40" s="47"/>
      <c r="N40" s="6"/>
      <c r="O40" s="47"/>
    </row>
    <row r="41" spans="1:15" ht="15.75" thickBot="1" x14ac:dyDescent="0.3">
      <c r="A41" s="138" t="s">
        <v>5</v>
      </c>
      <c r="B41" s="139">
        <v>45703</v>
      </c>
      <c r="C41" s="119"/>
    </row>
    <row r="42" spans="1:15" ht="15" customHeight="1" x14ac:dyDescent="0.25">
      <c r="A42" s="47"/>
      <c r="B42" s="6"/>
      <c r="C42" s="69"/>
    </row>
    <row r="43" spans="1:15" ht="30" customHeight="1" x14ac:dyDescent="0.25">
      <c r="A43" s="159" t="s">
        <v>149</v>
      </c>
      <c r="B43" s="160"/>
      <c r="C43" s="160"/>
      <c r="D43" s="160"/>
      <c r="E43" s="160"/>
      <c r="F43" s="160"/>
      <c r="G43" s="160"/>
    </row>
    <row r="44" spans="1:15" ht="22.5" customHeight="1" thickBot="1" x14ac:dyDescent="0.3"/>
    <row r="45" spans="1:15" ht="24" customHeight="1" x14ac:dyDescent="0.3">
      <c r="A45" s="161" t="s">
        <v>135</v>
      </c>
      <c r="B45" s="162"/>
      <c r="C45" s="163"/>
    </row>
    <row r="46" spans="1:15" x14ac:dyDescent="0.25">
      <c r="A46" s="120" t="s">
        <v>0</v>
      </c>
      <c r="B46" s="121" t="s">
        <v>1</v>
      </c>
      <c r="C46" s="122" t="s">
        <v>2</v>
      </c>
    </row>
    <row r="47" spans="1:15" x14ac:dyDescent="0.25">
      <c r="A47" s="123" t="s">
        <v>3</v>
      </c>
      <c r="B47" s="6">
        <v>44020</v>
      </c>
      <c r="C47" s="5">
        <v>0.80481205206962114</v>
      </c>
    </row>
    <row r="48" spans="1:15" x14ac:dyDescent="0.25">
      <c r="A48" s="13" t="s">
        <v>132</v>
      </c>
      <c r="B48" s="118">
        <v>10676</v>
      </c>
      <c r="C48" s="15">
        <v>0.19518794793037883</v>
      </c>
      <c r="I48" s="47"/>
      <c r="J48" s="6"/>
      <c r="K48" s="47"/>
    </row>
    <row r="49" spans="1:7" ht="15.75" thickBot="1" x14ac:dyDescent="0.3">
      <c r="A49" s="136" t="s">
        <v>5</v>
      </c>
      <c r="B49" s="137">
        <v>54696</v>
      </c>
      <c r="C49" s="124"/>
    </row>
    <row r="50" spans="1:7" ht="27" customHeight="1" x14ac:dyDescent="0.25"/>
    <row r="51" spans="1:7" ht="53.25" customHeight="1" x14ac:dyDescent="0.25">
      <c r="A51" s="159" t="s">
        <v>150</v>
      </c>
      <c r="B51" s="160"/>
      <c r="C51" s="160"/>
      <c r="D51" s="160"/>
      <c r="E51" s="160"/>
      <c r="F51" s="160"/>
      <c r="G51" s="160"/>
    </row>
    <row r="52" spans="1:7" ht="15" customHeight="1" thickBot="1" x14ac:dyDescent="0.3">
      <c r="A52" s="141"/>
      <c r="B52" s="142"/>
      <c r="C52" s="142"/>
      <c r="D52" s="142"/>
      <c r="E52" s="142"/>
      <c r="F52" s="142"/>
      <c r="G52" s="142"/>
    </row>
    <row r="53" spans="1:7" ht="41.25" customHeight="1" thickBot="1" x14ac:dyDescent="0.35">
      <c r="A53" s="148" t="s">
        <v>11</v>
      </c>
      <c r="B53" s="149"/>
      <c r="C53" s="150"/>
      <c r="E53" s="151" t="s">
        <v>42</v>
      </c>
      <c r="F53" s="152"/>
      <c r="G53" s="153"/>
    </row>
    <row r="54" spans="1:7" x14ac:dyDescent="0.25">
      <c r="A54" s="12" t="s">
        <v>12</v>
      </c>
      <c r="B54" s="4" t="s">
        <v>1</v>
      </c>
      <c r="C54" s="11" t="s">
        <v>2</v>
      </c>
      <c r="E54" s="12" t="s">
        <v>12</v>
      </c>
      <c r="F54" s="4" t="s">
        <v>1</v>
      </c>
      <c r="G54" s="125" t="s">
        <v>2</v>
      </c>
    </row>
    <row r="55" spans="1:7" ht="15.75" x14ac:dyDescent="0.25">
      <c r="A55" s="42" t="s">
        <v>13</v>
      </c>
      <c r="B55" s="130">
        <v>12287</v>
      </c>
      <c r="C55" s="131">
        <v>0.246</v>
      </c>
      <c r="E55" s="123" t="s">
        <v>13</v>
      </c>
      <c r="F55" s="6">
        <v>5274</v>
      </c>
      <c r="G55" s="5">
        <v>0.30299896587383662</v>
      </c>
    </row>
    <row r="56" spans="1:7" ht="15.75" x14ac:dyDescent="0.25">
      <c r="A56" s="42" t="s">
        <v>14</v>
      </c>
      <c r="B56" s="132">
        <v>9908</v>
      </c>
      <c r="C56" s="131">
        <v>0.19800000000000001</v>
      </c>
      <c r="E56" s="42" t="s">
        <v>14</v>
      </c>
      <c r="F56" s="6">
        <v>3045</v>
      </c>
      <c r="G56" s="5">
        <v>0.17493967597380214</v>
      </c>
    </row>
    <row r="57" spans="1:7" ht="15.75" x14ac:dyDescent="0.25">
      <c r="A57" s="42" t="s">
        <v>33</v>
      </c>
      <c r="B57" s="132">
        <v>9345</v>
      </c>
      <c r="C57" s="131">
        <v>0.187</v>
      </c>
      <c r="E57" s="42" t="s">
        <v>16</v>
      </c>
      <c r="F57" s="6">
        <v>1166</v>
      </c>
      <c r="G57" s="5">
        <v>6.6988394806388601E-2</v>
      </c>
    </row>
    <row r="58" spans="1:7" ht="15.75" x14ac:dyDescent="0.25">
      <c r="A58" s="42" t="s">
        <v>136</v>
      </c>
      <c r="B58" s="132">
        <v>4954</v>
      </c>
      <c r="C58" s="131">
        <v>9.9000000000000005E-2</v>
      </c>
      <c r="E58" s="42" t="s">
        <v>136</v>
      </c>
      <c r="F58" s="6">
        <v>1052</v>
      </c>
      <c r="G58" s="5">
        <v>6.0438929104906357E-2</v>
      </c>
    </row>
    <row r="59" spans="1:7" ht="15.75" x14ac:dyDescent="0.25">
      <c r="A59" s="42" t="s">
        <v>16</v>
      </c>
      <c r="B59" s="132">
        <v>3331</v>
      </c>
      <c r="C59" s="131">
        <v>6.7000000000000004E-2</v>
      </c>
      <c r="E59" s="42" t="s">
        <v>24</v>
      </c>
      <c r="F59" s="6">
        <v>722</v>
      </c>
      <c r="G59" s="5">
        <v>4.1479949442720904E-2</v>
      </c>
    </row>
    <row r="60" spans="1:7" ht="15.75" x14ac:dyDescent="0.25">
      <c r="A60" s="42" t="s">
        <v>20</v>
      </c>
      <c r="B60" s="132">
        <v>2154</v>
      </c>
      <c r="C60" s="131">
        <v>4.2999999999999997E-2</v>
      </c>
      <c r="E60" s="42" t="s">
        <v>18</v>
      </c>
      <c r="F60" s="6">
        <v>626</v>
      </c>
      <c r="G60" s="5">
        <v>3.5964609904630587E-2</v>
      </c>
    </row>
    <row r="61" spans="1:7" ht="15.75" x14ac:dyDescent="0.25">
      <c r="A61" s="42" t="s">
        <v>82</v>
      </c>
      <c r="B61" s="132">
        <v>1565</v>
      </c>
      <c r="C61" s="131">
        <v>3.1E-2</v>
      </c>
      <c r="E61" s="42" t="s">
        <v>23</v>
      </c>
      <c r="F61" s="6">
        <v>595</v>
      </c>
      <c r="G61" s="5">
        <v>3.4183614845455589E-2</v>
      </c>
    </row>
    <row r="62" spans="1:7" ht="15.75" x14ac:dyDescent="0.25">
      <c r="A62" s="42" t="s">
        <v>24</v>
      </c>
      <c r="B62" s="132">
        <v>1505</v>
      </c>
      <c r="C62" s="131">
        <v>0.03</v>
      </c>
      <c r="E62" s="42" t="s">
        <v>70</v>
      </c>
      <c r="F62" s="6">
        <v>434</v>
      </c>
      <c r="G62" s="5">
        <v>2.4933930828449961E-2</v>
      </c>
    </row>
    <row r="63" spans="1:7" ht="15.75" x14ac:dyDescent="0.25">
      <c r="A63" s="42" t="s">
        <v>26</v>
      </c>
      <c r="B63" s="132">
        <v>833</v>
      </c>
      <c r="C63" s="131">
        <v>1.7000000000000001E-2</v>
      </c>
      <c r="E63" s="42" t="s">
        <v>20</v>
      </c>
      <c r="F63" s="6">
        <v>424</v>
      </c>
      <c r="G63" s="5">
        <v>2.4359416293232218E-2</v>
      </c>
    </row>
    <row r="64" spans="1:7" ht="15.75" x14ac:dyDescent="0.25">
      <c r="A64" s="42" t="s">
        <v>19</v>
      </c>
      <c r="B64" s="132">
        <v>703</v>
      </c>
      <c r="C64" s="131">
        <v>1.4E-2</v>
      </c>
      <c r="E64" s="42" t="s">
        <v>82</v>
      </c>
      <c r="F64" s="6">
        <v>374</v>
      </c>
      <c r="G64" s="5">
        <v>2.1486843617143515E-2</v>
      </c>
    </row>
    <row r="65" spans="1:7" ht="15.75" x14ac:dyDescent="0.25">
      <c r="A65" s="42" t="s">
        <v>96</v>
      </c>
      <c r="B65" s="132">
        <v>559</v>
      </c>
      <c r="C65" s="131">
        <v>1.0999999999999999E-2</v>
      </c>
      <c r="E65" s="42" t="s">
        <v>96</v>
      </c>
      <c r="F65" s="6">
        <v>339</v>
      </c>
      <c r="G65" s="5">
        <v>1.9476042743881421E-2</v>
      </c>
    </row>
    <row r="66" spans="1:7" ht="15.75" x14ac:dyDescent="0.25">
      <c r="A66" s="42" t="s">
        <v>29</v>
      </c>
      <c r="B66" s="132">
        <v>546</v>
      </c>
      <c r="C66" s="131">
        <v>1.0999999999999999E-2</v>
      </c>
      <c r="E66" s="42" t="s">
        <v>26</v>
      </c>
      <c r="F66" s="6">
        <v>272</v>
      </c>
      <c r="G66" s="5">
        <v>1.5626795357922555E-2</v>
      </c>
    </row>
    <row r="67" spans="1:7" ht="18" customHeight="1" x14ac:dyDescent="0.25">
      <c r="A67" s="42" t="s">
        <v>23</v>
      </c>
      <c r="B67" s="132">
        <v>490</v>
      </c>
      <c r="C67" s="131">
        <v>0.01</v>
      </c>
      <c r="E67" s="42" t="s">
        <v>19</v>
      </c>
      <c r="F67" s="6">
        <v>254</v>
      </c>
      <c r="G67" s="5">
        <v>1.4592669194530622E-2</v>
      </c>
    </row>
    <row r="68" spans="1:7" ht="15.75" x14ac:dyDescent="0.25">
      <c r="A68" s="42" t="s">
        <v>30</v>
      </c>
      <c r="B68" s="132">
        <v>438</v>
      </c>
      <c r="C68" s="131">
        <v>8.9999999999999993E-3</v>
      </c>
      <c r="E68" s="42" t="s">
        <v>97</v>
      </c>
      <c r="F68" s="6">
        <v>87</v>
      </c>
      <c r="G68" s="5">
        <v>4.9982764563943471E-3</v>
      </c>
    </row>
    <row r="69" spans="1:7" ht="15.75" x14ac:dyDescent="0.25">
      <c r="A69" s="42" t="s">
        <v>70</v>
      </c>
      <c r="B69" s="132">
        <v>313</v>
      </c>
      <c r="C69" s="131">
        <v>6.0000000000000001E-3</v>
      </c>
      <c r="E69" s="42" t="s">
        <v>17</v>
      </c>
      <c r="F69" s="6">
        <v>77</v>
      </c>
      <c r="G69" s="5">
        <v>4.4237619211766055E-3</v>
      </c>
    </row>
    <row r="70" spans="1:7" ht="15.75" x14ac:dyDescent="0.25">
      <c r="A70" s="42" t="s">
        <v>18</v>
      </c>
      <c r="B70" s="132">
        <v>302</v>
      </c>
      <c r="C70" s="131">
        <v>6.0000000000000001E-3</v>
      </c>
      <c r="E70" s="42" t="s">
        <v>63</v>
      </c>
      <c r="F70" s="6">
        <v>74</v>
      </c>
      <c r="G70" s="5">
        <v>4.2514075606112835E-3</v>
      </c>
    </row>
    <row r="71" spans="1:7" ht="15.75" x14ac:dyDescent="0.25">
      <c r="A71" s="42" t="s">
        <v>17</v>
      </c>
      <c r="B71" s="132">
        <v>261</v>
      </c>
      <c r="C71" s="131">
        <v>5.0000000000000001E-3</v>
      </c>
      <c r="E71" s="42" t="s">
        <v>67</v>
      </c>
      <c r="F71" s="6">
        <v>56</v>
      </c>
      <c r="G71" s="5">
        <v>3.2172813972193496E-3</v>
      </c>
    </row>
    <row r="72" spans="1:7" ht="15.75" x14ac:dyDescent="0.25">
      <c r="A72" s="42" t="s">
        <v>32</v>
      </c>
      <c r="B72" s="132">
        <v>259</v>
      </c>
      <c r="C72" s="131">
        <v>5.0000000000000001E-3</v>
      </c>
      <c r="E72" s="42" t="s">
        <v>137</v>
      </c>
      <c r="F72" s="134">
        <v>2535</v>
      </c>
      <c r="G72" s="5">
        <v>0.14563943467769735</v>
      </c>
    </row>
    <row r="73" spans="1:7" ht="16.5" thickBot="1" x14ac:dyDescent="0.3">
      <c r="A73" s="42" t="s">
        <v>63</v>
      </c>
      <c r="B73" s="133">
        <v>225</v>
      </c>
      <c r="C73" s="131">
        <v>5.0000000000000001E-3</v>
      </c>
      <c r="E73" s="135" t="s">
        <v>5</v>
      </c>
      <c r="F73" s="103">
        <v>17406</v>
      </c>
      <c r="G73" s="82"/>
    </row>
    <row r="74" spans="1:7" ht="15.75" thickBot="1" x14ac:dyDescent="0.3">
      <c r="A74" s="135" t="s">
        <v>5</v>
      </c>
      <c r="B74" s="103">
        <v>49978</v>
      </c>
      <c r="C74" s="82"/>
    </row>
    <row r="76" spans="1:7" ht="21.75" customHeight="1" x14ac:dyDescent="0.25">
      <c r="A76" s="126" t="s">
        <v>138</v>
      </c>
      <c r="B76" s="127"/>
      <c r="C76" s="127"/>
      <c r="D76" s="127"/>
    </row>
    <row r="77" spans="1:7" ht="43.5" customHeight="1" x14ac:dyDescent="0.25">
      <c r="A77" s="147" t="s">
        <v>139</v>
      </c>
      <c r="B77" s="147"/>
      <c r="C77" s="147"/>
      <c r="D77" s="147"/>
      <c r="E77" s="147"/>
      <c r="F77" s="147"/>
      <c r="G77" s="147"/>
    </row>
    <row r="78" spans="1:7" ht="27" customHeight="1" x14ac:dyDescent="0.25">
      <c r="A78" s="128" t="s">
        <v>140</v>
      </c>
      <c r="B78" s="128"/>
      <c r="C78" s="128"/>
      <c r="D78" s="128"/>
      <c r="E78" s="128"/>
      <c r="F78" s="127"/>
      <c r="G78" s="127"/>
    </row>
    <row r="79" spans="1:7" ht="33" customHeight="1" x14ac:dyDescent="0.25">
      <c r="A79" s="140" t="s">
        <v>151</v>
      </c>
      <c r="B79" s="128"/>
      <c r="C79" s="128"/>
      <c r="D79" s="128"/>
      <c r="E79" s="128"/>
      <c r="F79" s="127"/>
      <c r="G79" s="127"/>
    </row>
    <row r="80" spans="1:7" ht="42" customHeight="1" x14ac:dyDescent="0.25">
      <c r="A80" s="147" t="s">
        <v>141</v>
      </c>
      <c r="B80" s="147"/>
      <c r="C80" s="147"/>
      <c r="D80" s="147"/>
      <c r="E80" s="147"/>
      <c r="F80" s="147"/>
      <c r="G80" s="147"/>
    </row>
    <row r="81" spans="1:7" ht="29.25" customHeight="1" x14ac:dyDescent="0.25">
      <c r="A81" s="143" t="s">
        <v>143</v>
      </c>
      <c r="B81" s="143"/>
      <c r="C81" s="143"/>
      <c r="D81" s="143"/>
      <c r="E81" s="143"/>
      <c r="F81" s="143"/>
      <c r="G81" s="143"/>
    </row>
    <row r="82" spans="1:7" ht="31.5" customHeight="1" x14ac:dyDescent="0.25">
      <c r="A82" s="144" t="s">
        <v>145</v>
      </c>
      <c r="B82" s="143"/>
      <c r="C82" s="143"/>
      <c r="D82" s="143"/>
      <c r="E82" s="143"/>
      <c r="F82" s="143"/>
      <c r="G82" s="143"/>
    </row>
    <row r="83" spans="1:7" ht="27.75" customHeight="1" x14ac:dyDescent="0.25">
      <c r="A83" s="145" t="s">
        <v>152</v>
      </c>
      <c r="B83" s="146"/>
      <c r="C83" s="146"/>
      <c r="D83" s="146"/>
      <c r="E83" s="146"/>
      <c r="F83" s="146"/>
      <c r="G83" s="146"/>
    </row>
    <row r="87" spans="1:7" ht="18" customHeight="1" x14ac:dyDescent="0.25"/>
    <row r="91" spans="1:7" ht="36.75" customHeight="1" x14ac:dyDescent="0.25"/>
    <row r="92" spans="1:7" ht="23.25" customHeight="1" x14ac:dyDescent="0.25"/>
    <row r="93" spans="1:7" ht="25.5" customHeight="1" x14ac:dyDescent="0.25">
      <c r="A93" s="127"/>
      <c r="B93" s="127"/>
      <c r="C93" s="127"/>
      <c r="D93" s="127"/>
      <c r="E93" s="127"/>
      <c r="F93" s="127"/>
      <c r="G93" s="127"/>
    </row>
    <row r="94" spans="1:7" ht="56.25" customHeight="1" x14ac:dyDescent="0.25">
      <c r="A94" s="127"/>
      <c r="B94" s="127"/>
      <c r="C94" s="127"/>
      <c r="D94" s="127"/>
      <c r="E94" s="127"/>
      <c r="F94" s="127"/>
      <c r="G94" s="127"/>
    </row>
    <row r="95" spans="1:7" ht="78" customHeight="1" x14ac:dyDescent="0.25">
      <c r="A95" s="127"/>
      <c r="B95" s="127"/>
      <c r="C95" s="127"/>
      <c r="D95" s="127"/>
      <c r="E95" s="127"/>
      <c r="F95" s="127"/>
      <c r="G95" s="127"/>
    </row>
    <row r="96" spans="1:7" ht="34.5" customHeight="1" x14ac:dyDescent="0.25">
      <c r="A96" s="127" t="s">
        <v>142</v>
      </c>
      <c r="B96" s="127"/>
      <c r="C96" s="127"/>
      <c r="D96" s="127"/>
      <c r="E96" s="127"/>
      <c r="F96" s="127"/>
      <c r="G96" s="127"/>
    </row>
    <row r="97" spans="1:7" ht="34.5" customHeight="1" x14ac:dyDescent="0.25">
      <c r="A97" s="127"/>
      <c r="B97" s="127"/>
      <c r="C97" s="127"/>
      <c r="D97" s="127"/>
      <c r="E97" s="127"/>
      <c r="F97" s="127"/>
      <c r="G97" s="127"/>
    </row>
    <row r="98" spans="1:7" ht="21.75" customHeight="1" x14ac:dyDescent="0.25">
      <c r="A98" s="127"/>
      <c r="B98" s="127"/>
      <c r="C98" s="127"/>
      <c r="D98" s="127"/>
      <c r="E98" s="127"/>
      <c r="F98" s="127"/>
      <c r="G98" s="127"/>
    </row>
    <row r="99" spans="1:7" ht="33.75" customHeight="1" x14ac:dyDescent="0.25">
      <c r="A99" s="127"/>
      <c r="B99" s="127"/>
      <c r="C99" s="127"/>
      <c r="D99" s="127"/>
      <c r="E99" s="127"/>
      <c r="F99" s="127"/>
      <c r="G99" s="127"/>
    </row>
    <row r="100" spans="1:7" ht="21" customHeight="1" x14ac:dyDescent="0.25">
      <c r="A100" s="127"/>
      <c r="B100" s="127"/>
      <c r="C100" s="127"/>
      <c r="D100" s="127"/>
      <c r="E100" s="127"/>
      <c r="F100" s="127"/>
      <c r="G100" s="127"/>
    </row>
    <row r="101" spans="1:7" ht="21" customHeight="1" x14ac:dyDescent="0.25">
      <c r="A101" s="129"/>
      <c r="B101" s="129"/>
      <c r="C101" s="129"/>
      <c r="D101" s="129"/>
      <c r="E101" s="129"/>
      <c r="F101" s="129"/>
      <c r="G101" s="129"/>
    </row>
    <row r="102" spans="1:7" ht="15.75" x14ac:dyDescent="0.25">
      <c r="B102" s="127"/>
      <c r="C102" s="127"/>
      <c r="D102" s="127"/>
      <c r="E102" s="127"/>
      <c r="F102" s="127"/>
      <c r="G102" s="127"/>
    </row>
    <row r="103" spans="1:7" ht="35.25" customHeight="1" x14ac:dyDescent="0.25"/>
    <row r="112" spans="1:7" ht="48" customHeight="1" x14ac:dyDescent="0.25"/>
    <row r="114" ht="52.5" customHeight="1" x14ac:dyDescent="0.25"/>
    <row r="121" ht="36.75" customHeight="1" x14ac:dyDescent="0.25"/>
    <row r="123" ht="42" customHeight="1" x14ac:dyDescent="0.25"/>
    <row r="124" ht="50.25" customHeight="1" x14ac:dyDescent="0.25"/>
    <row r="135" ht="20.100000000000001" customHeight="1" x14ac:dyDescent="0.25"/>
  </sheetData>
  <mergeCells count="18">
    <mergeCell ref="A53:C53"/>
    <mergeCell ref="E53:G53"/>
    <mergeCell ref="A1:G1"/>
    <mergeCell ref="A3:C3"/>
    <mergeCell ref="A9:G9"/>
    <mergeCell ref="A11:C11"/>
    <mergeCell ref="A22:G22"/>
    <mergeCell ref="A24:C24"/>
    <mergeCell ref="A35:G35"/>
    <mergeCell ref="A37:C37"/>
    <mergeCell ref="A43:G43"/>
    <mergeCell ref="A45:C45"/>
    <mergeCell ref="A51:G51"/>
    <mergeCell ref="A77:G77"/>
    <mergeCell ref="A80:G80"/>
    <mergeCell ref="A81:G81"/>
    <mergeCell ref="A82:G82"/>
    <mergeCell ref="A83:G83"/>
  </mergeCells>
  <phoneticPr fontId="19" type="noConversion"/>
  <pageMargins left="0.25" right="0.25" top="0.25" bottom="0.25" header="0.3" footer="0.3"/>
  <pageSetup scale="76" fitToHeight="0" orientation="portrait" r:id="rId1"/>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AU123"/>
  <sheetViews>
    <sheetView workbookViewId="0">
      <selection activeCell="A2" sqref="A2:C2"/>
    </sheetView>
  </sheetViews>
  <sheetFormatPr defaultColWidth="9.140625" defaultRowHeight="15" x14ac:dyDescent="0.25"/>
  <cols>
    <col min="1" max="1" width="33.85546875" style="40" customWidth="1"/>
    <col min="2" max="2" width="19.140625" style="40" customWidth="1"/>
    <col min="3" max="3" width="10" style="40" bestFit="1" customWidth="1"/>
    <col min="4" max="4" width="9.140625" style="40"/>
    <col min="5" max="5" width="39" style="40" customWidth="1"/>
    <col min="6" max="6" width="18.42578125" style="40" bestFit="1" customWidth="1"/>
    <col min="7" max="7" width="10" style="40" bestFit="1" customWidth="1"/>
    <col min="8" max="8" width="9.140625" style="40"/>
    <col min="9" max="9" width="26.7109375" style="40" bestFit="1" customWidth="1"/>
    <col min="10" max="16384" width="9.140625" style="40"/>
  </cols>
  <sheetData>
    <row r="1" spans="1:11" ht="25.5" customHeight="1" x14ac:dyDescent="0.35">
      <c r="A1" s="165" t="s">
        <v>131</v>
      </c>
      <c r="B1" s="165"/>
      <c r="C1" s="165"/>
      <c r="D1" s="165"/>
      <c r="E1" s="165"/>
      <c r="F1" s="165"/>
    </row>
    <row r="2" spans="1:11" ht="18.75" x14ac:dyDescent="0.3">
      <c r="A2" s="166" t="s">
        <v>104</v>
      </c>
      <c r="B2" s="166"/>
      <c r="C2" s="166"/>
      <c r="D2" s="67"/>
      <c r="E2" s="167" t="s">
        <v>129</v>
      </c>
      <c r="F2" s="167"/>
      <c r="G2" s="167"/>
    </row>
    <row r="3" spans="1:11" ht="30.75" customHeight="1" x14ac:dyDescent="0.25">
      <c r="A3" s="168" t="s">
        <v>105</v>
      </c>
      <c r="B3" s="168"/>
      <c r="C3" s="168"/>
      <c r="D3" s="67"/>
      <c r="E3" s="169" t="s">
        <v>107</v>
      </c>
      <c r="F3" s="169"/>
      <c r="G3" s="169"/>
    </row>
    <row r="4" spans="1:11" ht="66.75" customHeight="1" thickBot="1" x14ac:dyDescent="0.3">
      <c r="E4" s="164" t="s">
        <v>108</v>
      </c>
      <c r="F4" s="164"/>
      <c r="G4" s="164"/>
    </row>
    <row r="5" spans="1:11" ht="18" thickBot="1" x14ac:dyDescent="0.35">
      <c r="A5" s="155" t="s">
        <v>34</v>
      </c>
      <c r="B5" s="156"/>
      <c r="C5" s="157"/>
      <c r="E5" s="155" t="s">
        <v>98</v>
      </c>
      <c r="F5" s="156"/>
      <c r="G5" s="157"/>
      <c r="I5" s="170"/>
      <c r="J5" s="170"/>
      <c r="K5" s="47"/>
    </row>
    <row r="6" spans="1:11" x14ac:dyDescent="0.25">
      <c r="A6" s="12" t="s">
        <v>0</v>
      </c>
      <c r="B6" s="4" t="s">
        <v>1</v>
      </c>
      <c r="C6" s="11" t="s">
        <v>2</v>
      </c>
      <c r="E6" s="12" t="s">
        <v>54</v>
      </c>
      <c r="F6" s="4" t="s">
        <v>1</v>
      </c>
      <c r="G6" s="11" t="s">
        <v>2</v>
      </c>
      <c r="I6" s="47"/>
      <c r="J6" s="47"/>
      <c r="K6" s="47"/>
    </row>
    <row r="7" spans="1:11" x14ac:dyDescent="0.25">
      <c r="A7" s="42" t="s">
        <v>3</v>
      </c>
      <c r="B7" s="6">
        <f>SUM('1:4'!B7)</f>
        <v>439851</v>
      </c>
      <c r="C7" s="5">
        <f>B7/$B$9</f>
        <v>0.89796847471260377</v>
      </c>
      <c r="E7" s="42" t="s">
        <v>55</v>
      </c>
      <c r="F7" s="79">
        <f>SUM('1:4'!F7)</f>
        <v>199891</v>
      </c>
      <c r="G7" s="80">
        <f>F7/$F$9</f>
        <v>0.939690673185408</v>
      </c>
      <c r="I7" s="47"/>
      <c r="J7" s="47"/>
      <c r="K7" s="47"/>
    </row>
    <row r="8" spans="1:11" x14ac:dyDescent="0.25">
      <c r="A8" s="13" t="s">
        <v>144</v>
      </c>
      <c r="B8" s="6">
        <f>SUM('1:4'!B8)</f>
        <v>49978</v>
      </c>
      <c r="C8" s="15">
        <f>B8/$B$9</f>
        <v>0.10203152528739622</v>
      </c>
      <c r="E8" s="13" t="s">
        <v>58</v>
      </c>
      <c r="F8" s="79">
        <f>SUM('1:4'!F8)</f>
        <v>12829</v>
      </c>
      <c r="G8" s="15">
        <f>F8/$F$9</f>
        <v>6.0309326814591953E-2</v>
      </c>
      <c r="I8" s="47"/>
      <c r="J8" s="47"/>
      <c r="K8" s="47"/>
    </row>
    <row r="9" spans="1:11" ht="15.75" thickBot="1" x14ac:dyDescent="0.3">
      <c r="A9" s="43" t="s">
        <v>5</v>
      </c>
      <c r="B9" s="3">
        <f>SUM(B7:B8)</f>
        <v>489829</v>
      </c>
      <c r="C9" s="2"/>
      <c r="E9" s="43" t="s">
        <v>5</v>
      </c>
      <c r="F9" s="3">
        <f>SUM(F7:F8)</f>
        <v>212720</v>
      </c>
      <c r="G9" s="2"/>
      <c r="I9" s="47"/>
      <c r="J9" s="47"/>
      <c r="K9" s="47"/>
    </row>
    <row r="10" spans="1:11" x14ac:dyDescent="0.25">
      <c r="A10" s="40" t="s">
        <v>123</v>
      </c>
      <c r="E10" s="40" t="s">
        <v>117</v>
      </c>
      <c r="I10" s="47"/>
      <c r="J10" s="47"/>
      <c r="K10" s="47"/>
    </row>
    <row r="11" spans="1:11" ht="15.75" thickBot="1" x14ac:dyDescent="0.3">
      <c r="I11" s="47"/>
      <c r="J11" s="47"/>
      <c r="K11" s="47"/>
    </row>
    <row r="12" spans="1:11" ht="35.25" customHeight="1" thickBot="1" x14ac:dyDescent="0.35">
      <c r="A12" s="155" t="s">
        <v>35</v>
      </c>
      <c r="B12" s="156"/>
      <c r="C12" s="157"/>
      <c r="E12" s="73" t="s">
        <v>56</v>
      </c>
      <c r="F12" s="74"/>
      <c r="G12" s="75"/>
      <c r="I12" s="47"/>
      <c r="J12" s="47"/>
      <c r="K12" s="47"/>
    </row>
    <row r="13" spans="1:11" x14ac:dyDescent="0.25">
      <c r="A13" s="12" t="s">
        <v>6</v>
      </c>
      <c r="B13" s="4" t="s">
        <v>7</v>
      </c>
      <c r="C13" s="11" t="s">
        <v>2</v>
      </c>
      <c r="E13" s="12" t="s">
        <v>6</v>
      </c>
      <c r="F13" s="4" t="s">
        <v>7</v>
      </c>
      <c r="G13" s="11" t="s">
        <v>2</v>
      </c>
      <c r="I13" s="47"/>
      <c r="J13" s="47"/>
      <c r="K13" s="47"/>
    </row>
    <row r="14" spans="1:11" ht="15" customHeight="1" x14ac:dyDescent="0.25">
      <c r="A14" s="42" t="s">
        <v>36</v>
      </c>
      <c r="B14" s="6">
        <f>SUM('1:4'!B14)</f>
        <v>45703</v>
      </c>
      <c r="C14" s="5">
        <f>B14/$B$21</f>
        <v>9.3303989759691647E-2</v>
      </c>
      <c r="E14" s="42" t="s">
        <v>36</v>
      </c>
      <c r="F14" s="6">
        <f>SUM('1:4'!F14)</f>
        <v>7245</v>
      </c>
      <c r="G14" s="5">
        <f t="shared" ref="G14:G19" si="0">F14/$F$20</f>
        <v>6.1665872259294569E-2</v>
      </c>
      <c r="I14" s="47"/>
      <c r="J14" s="47"/>
      <c r="K14" s="47"/>
    </row>
    <row r="15" spans="1:11" x14ac:dyDescent="0.25">
      <c r="A15" s="42" t="s">
        <v>37</v>
      </c>
      <c r="B15" s="6">
        <f>SUM('1:4'!B15)</f>
        <v>54696</v>
      </c>
      <c r="C15" s="5">
        <f t="shared" ref="C15:C20" si="1">B15/$B$21</f>
        <v>0.1116634580639366</v>
      </c>
      <c r="E15" s="42" t="s">
        <v>37</v>
      </c>
      <c r="F15" s="6">
        <f>SUM('1:4'!F15)</f>
        <v>11616</v>
      </c>
      <c r="G15" s="5">
        <f t="shared" si="0"/>
        <v>9.8869671796268557E-2</v>
      </c>
      <c r="I15" s="47"/>
      <c r="J15" s="47"/>
      <c r="K15" s="47"/>
    </row>
    <row r="16" spans="1:11" x14ac:dyDescent="0.25">
      <c r="A16" s="42" t="s">
        <v>38</v>
      </c>
      <c r="B16" s="6">
        <f>SUM('1:4'!B16)</f>
        <v>57224</v>
      </c>
      <c r="C16" s="5">
        <f t="shared" si="1"/>
        <v>0.11682444281575816</v>
      </c>
      <c r="E16" s="42" t="s">
        <v>38</v>
      </c>
      <c r="F16" s="6">
        <f>SUM('1:4'!F16)</f>
        <v>13115</v>
      </c>
      <c r="G16" s="5">
        <f t="shared" si="0"/>
        <v>0.11162842162603841</v>
      </c>
      <c r="I16" s="47"/>
      <c r="J16" s="47"/>
      <c r="K16" s="47"/>
    </row>
    <row r="17" spans="1:11" x14ac:dyDescent="0.25">
      <c r="A17" s="42" t="s">
        <v>39</v>
      </c>
      <c r="B17" s="6">
        <f>SUM('1:4'!B17)</f>
        <v>56836</v>
      </c>
      <c r="C17" s="5">
        <f t="shared" si="1"/>
        <v>0.11603232964973491</v>
      </c>
      <c r="E17" s="42" t="s">
        <v>39</v>
      </c>
      <c r="F17" s="6">
        <f>SUM('1:4'!F17)</f>
        <v>12745</v>
      </c>
      <c r="G17" s="5">
        <f t="shared" si="0"/>
        <v>0.10847916382949747</v>
      </c>
      <c r="I17" s="47"/>
      <c r="J17" s="47"/>
      <c r="K17" s="47"/>
    </row>
    <row r="18" spans="1:11" ht="32.25" customHeight="1" x14ac:dyDescent="0.25">
      <c r="A18" s="42" t="s">
        <v>40</v>
      </c>
      <c r="B18" s="6">
        <f>SUM('1:4'!B18)</f>
        <v>51133</v>
      </c>
      <c r="C18" s="5">
        <f t="shared" si="1"/>
        <v>0.10438949102646025</v>
      </c>
      <c r="E18" s="42" t="s">
        <v>40</v>
      </c>
      <c r="F18" s="6">
        <f>SUM('1:4'!F18)</f>
        <v>11987</v>
      </c>
      <c r="G18" s="5">
        <f t="shared" si="0"/>
        <v>0.1020274411003677</v>
      </c>
      <c r="I18" s="47"/>
      <c r="J18" s="47"/>
      <c r="K18" s="47"/>
    </row>
    <row r="19" spans="1:11" ht="18" customHeight="1" x14ac:dyDescent="0.25">
      <c r="A19" s="42" t="s">
        <v>8</v>
      </c>
      <c r="B19" s="6">
        <f>SUM('1:4'!B19)</f>
        <v>201239</v>
      </c>
      <c r="C19" s="5">
        <f t="shared" si="1"/>
        <v>0.4108352098385355</v>
      </c>
      <c r="E19" s="13" t="s">
        <v>8</v>
      </c>
      <c r="F19" s="6">
        <f>SUM('1:4'!F19)</f>
        <v>60780</v>
      </c>
      <c r="G19" s="15">
        <f t="shared" si="0"/>
        <v>0.51732942938853332</v>
      </c>
      <c r="I19" s="47"/>
      <c r="J19" s="47"/>
      <c r="K19" s="47"/>
    </row>
    <row r="20" spans="1:11" ht="15" customHeight="1" thickBot="1" x14ac:dyDescent="0.3">
      <c r="A20" s="13" t="s">
        <v>9</v>
      </c>
      <c r="B20" s="6">
        <f>SUM('1:4'!B20)</f>
        <v>22998</v>
      </c>
      <c r="C20" s="15">
        <f t="shared" si="1"/>
        <v>4.6951078845882954E-2</v>
      </c>
      <c r="E20" s="81" t="s">
        <v>5</v>
      </c>
      <c r="F20" s="3">
        <f>SUM(F14:F19)</f>
        <v>117488</v>
      </c>
      <c r="G20" s="82"/>
      <c r="I20" s="47"/>
      <c r="J20" s="47"/>
      <c r="K20" s="47"/>
    </row>
    <row r="21" spans="1:11" ht="52.5" customHeight="1" thickBot="1" x14ac:dyDescent="0.3">
      <c r="A21" s="43" t="s">
        <v>5</v>
      </c>
      <c r="B21" s="3">
        <f>SUM(B14:B20)</f>
        <v>489829</v>
      </c>
      <c r="C21" s="2"/>
      <c r="E21" s="171" t="s">
        <v>109</v>
      </c>
      <c r="F21" s="172"/>
      <c r="G21" s="173"/>
      <c r="I21" s="47"/>
      <c r="J21" s="47"/>
      <c r="K21" s="47"/>
    </row>
    <row r="22" spans="1:11" x14ac:dyDescent="0.25">
      <c r="A22" s="40" t="s">
        <v>123</v>
      </c>
      <c r="I22" s="47"/>
      <c r="J22" s="47"/>
      <c r="K22" s="47"/>
    </row>
    <row r="23" spans="1:11" ht="15.75" thickBot="1" x14ac:dyDescent="0.3">
      <c r="I23" s="47"/>
      <c r="J23" s="47"/>
      <c r="K23" s="47"/>
    </row>
    <row r="24" spans="1:11" ht="35.25" customHeight="1" thickBot="1" x14ac:dyDescent="0.35">
      <c r="A24" s="155" t="s">
        <v>10</v>
      </c>
      <c r="B24" s="156"/>
      <c r="C24" s="157"/>
      <c r="E24" s="151" t="s">
        <v>57</v>
      </c>
      <c r="F24" s="152"/>
      <c r="G24" s="153"/>
      <c r="I24" s="47"/>
      <c r="J24" s="47"/>
      <c r="K24" s="47"/>
    </row>
    <row r="25" spans="1:11" x14ac:dyDescent="0.25">
      <c r="A25" s="12" t="s">
        <v>6</v>
      </c>
      <c r="B25" s="4" t="s">
        <v>7</v>
      </c>
      <c r="C25" s="11" t="s">
        <v>2</v>
      </c>
      <c r="E25" s="12" t="s">
        <v>6</v>
      </c>
      <c r="F25" s="4" t="s">
        <v>7</v>
      </c>
      <c r="G25" s="11" t="s">
        <v>2</v>
      </c>
      <c r="I25" s="47"/>
      <c r="J25" s="47"/>
      <c r="K25" s="47"/>
    </row>
    <row r="26" spans="1:11" ht="14.45" customHeight="1" x14ac:dyDescent="0.25">
      <c r="A26" s="42" t="s">
        <v>36</v>
      </c>
      <c r="B26" s="6">
        <f>SUM('1:4'!B26)</f>
        <v>6730</v>
      </c>
      <c r="C26" s="5">
        <f>B26/$B$33</f>
        <v>0.13465925007003082</v>
      </c>
      <c r="E26" s="42" t="s">
        <v>36</v>
      </c>
      <c r="F26" s="6">
        <f>SUM('1:4'!F26)</f>
        <v>2031</v>
      </c>
      <c r="G26" s="5">
        <f t="shared" ref="G26:G31" si="2">F26/$F$32</f>
        <v>0.12459358321575363</v>
      </c>
      <c r="I26" s="47"/>
      <c r="J26" s="47"/>
      <c r="K26" s="47"/>
    </row>
    <row r="27" spans="1:11" ht="15" customHeight="1" x14ac:dyDescent="0.25">
      <c r="A27" s="42" t="s">
        <v>37</v>
      </c>
      <c r="B27" s="6">
        <f>SUM('1:4'!B27)</f>
        <v>10676</v>
      </c>
      <c r="C27" s="5">
        <f t="shared" ref="C27:C32" si="3">B27/$B$33</f>
        <v>0.21361399015566848</v>
      </c>
      <c r="E27" s="42" t="s">
        <v>37</v>
      </c>
      <c r="F27" s="6">
        <f>SUM('1:4'!F27)</f>
        <v>2141</v>
      </c>
      <c r="G27" s="5">
        <f t="shared" si="2"/>
        <v>0.13134163548248573</v>
      </c>
      <c r="I27" s="47"/>
      <c r="J27" s="47"/>
      <c r="K27" s="47"/>
    </row>
    <row r="28" spans="1:11" ht="14.45" customHeight="1" x14ac:dyDescent="0.25">
      <c r="A28" s="42" t="s">
        <v>38</v>
      </c>
      <c r="B28" s="6">
        <f>SUM('1:4'!B28)</f>
        <v>9866</v>
      </c>
      <c r="C28" s="5">
        <f t="shared" si="3"/>
        <v>0.1974068590179679</v>
      </c>
      <c r="E28" s="42" t="s">
        <v>38</v>
      </c>
      <c r="F28" s="6">
        <f>SUM('1:4'!F28)</f>
        <v>1345</v>
      </c>
      <c r="G28" s="5">
        <f t="shared" si="2"/>
        <v>8.251027544322434E-2</v>
      </c>
      <c r="I28" s="47"/>
      <c r="J28" s="47"/>
      <c r="K28" s="47"/>
    </row>
    <row r="29" spans="1:11" x14ac:dyDescent="0.25">
      <c r="A29" s="42" t="s">
        <v>39</v>
      </c>
      <c r="B29" s="6">
        <f>SUM('1:4'!B29)</f>
        <v>7741</v>
      </c>
      <c r="C29" s="5">
        <f t="shared" si="3"/>
        <v>0.15488815078634599</v>
      </c>
      <c r="E29" s="42" t="s">
        <v>39</v>
      </c>
      <c r="F29" s="6">
        <f>SUM('1:4'!F29)</f>
        <v>435</v>
      </c>
      <c r="G29" s="5">
        <f t="shared" si="2"/>
        <v>2.6685479418440586E-2</v>
      </c>
      <c r="I29" s="47"/>
      <c r="J29" s="47"/>
      <c r="K29" s="47"/>
    </row>
    <row r="30" spans="1:11" x14ac:dyDescent="0.25">
      <c r="A30" s="42" t="s">
        <v>40</v>
      </c>
      <c r="B30" s="6">
        <f>SUM('1:4'!B30)</f>
        <v>3510</v>
      </c>
      <c r="C30" s="5">
        <f t="shared" si="3"/>
        <v>7.0230901596702547E-2</v>
      </c>
      <c r="E30" s="42" t="s">
        <v>40</v>
      </c>
      <c r="F30" s="6">
        <f>SUM('1:4'!F30)</f>
        <v>1631</v>
      </c>
      <c r="G30" s="5">
        <f t="shared" si="2"/>
        <v>0.1000552113367278</v>
      </c>
      <c r="I30" s="47"/>
      <c r="J30" s="47"/>
      <c r="K30" s="47"/>
    </row>
    <row r="31" spans="1:11" x14ac:dyDescent="0.25">
      <c r="A31" s="42" t="s">
        <v>8</v>
      </c>
      <c r="B31" s="6">
        <f>SUM('1:4'!B31)</f>
        <v>9750</v>
      </c>
      <c r="C31" s="5">
        <f t="shared" si="3"/>
        <v>0.19508583776861818</v>
      </c>
      <c r="E31" s="13" t="s">
        <v>8</v>
      </c>
      <c r="F31" s="6">
        <f>SUM('1:4'!F31)</f>
        <v>8718</v>
      </c>
      <c r="G31" s="15">
        <f t="shared" si="2"/>
        <v>0.5348138151033679</v>
      </c>
      <c r="I31" s="47"/>
      <c r="J31" s="47"/>
      <c r="K31" s="47"/>
    </row>
    <row r="32" spans="1:11" ht="15.75" thickBot="1" x14ac:dyDescent="0.3">
      <c r="A32" s="13" t="s">
        <v>9</v>
      </c>
      <c r="B32" s="6">
        <f>SUM('1:4'!B32)</f>
        <v>1705</v>
      </c>
      <c r="C32" s="15">
        <f t="shared" si="3"/>
        <v>3.4115010604666055E-2</v>
      </c>
      <c r="E32" s="72" t="s">
        <v>5</v>
      </c>
      <c r="F32" s="83">
        <f>SUM(F26:F31)</f>
        <v>16301</v>
      </c>
      <c r="G32" s="2"/>
      <c r="I32" s="47"/>
      <c r="J32" s="47"/>
      <c r="K32" s="47"/>
    </row>
    <row r="33" spans="1:7" ht="15.75" thickBot="1" x14ac:dyDescent="0.3">
      <c r="A33" s="43" t="s">
        <v>5</v>
      </c>
      <c r="B33" s="83">
        <f>SUM(B26:B32)</f>
        <v>49978</v>
      </c>
      <c r="C33" s="2"/>
    </row>
    <row r="34" spans="1:7" ht="37.5" customHeight="1" thickBot="1" x14ac:dyDescent="0.35">
      <c r="A34" s="47"/>
      <c r="B34" s="6"/>
      <c r="C34" s="47"/>
      <c r="E34" s="151" t="s">
        <v>59</v>
      </c>
      <c r="F34" s="152"/>
      <c r="G34" s="153"/>
    </row>
    <row r="35" spans="1:7" ht="18" thickBot="1" x14ac:dyDescent="0.35">
      <c r="A35" s="151" t="s">
        <v>121</v>
      </c>
      <c r="B35" s="152"/>
      <c r="C35" s="153"/>
      <c r="E35" s="12" t="s">
        <v>6</v>
      </c>
      <c r="F35" s="4" t="s">
        <v>7</v>
      </c>
      <c r="G35" s="11" t="s">
        <v>2</v>
      </c>
    </row>
    <row r="36" spans="1:7" x14ac:dyDescent="0.25">
      <c r="A36" s="12" t="s">
        <v>0</v>
      </c>
      <c r="B36" s="4" t="s">
        <v>1</v>
      </c>
      <c r="C36" s="11" t="s">
        <v>2</v>
      </c>
      <c r="E36" s="42" t="s">
        <v>36</v>
      </c>
      <c r="F36" s="6">
        <f>F26</f>
        <v>2031</v>
      </c>
      <c r="G36" s="5">
        <f>F36/$F$38</f>
        <v>0.48681687440076704</v>
      </c>
    </row>
    <row r="37" spans="1:7" x14ac:dyDescent="0.25">
      <c r="A37" s="42" t="s">
        <v>3</v>
      </c>
      <c r="B37" s="6">
        <f>SUM('1:4'!B37)</f>
        <v>38973</v>
      </c>
      <c r="C37" s="5">
        <f>B37/B39</f>
        <v>0.8527448963962978</v>
      </c>
      <c r="E37" s="13" t="s">
        <v>37</v>
      </c>
      <c r="F37" s="14">
        <f>F27</f>
        <v>2141</v>
      </c>
      <c r="G37" s="15">
        <f>F37/$F$38</f>
        <v>0.51318312559923296</v>
      </c>
    </row>
    <row r="38" spans="1:7" ht="15.75" thickBot="1" x14ac:dyDescent="0.3">
      <c r="A38" s="13" t="s">
        <v>144</v>
      </c>
      <c r="B38" s="6">
        <f>SUM('1:4'!B38)</f>
        <v>6730</v>
      </c>
      <c r="C38" s="15">
        <f>B38/B39</f>
        <v>0.14725510360370217</v>
      </c>
      <c r="E38" s="43" t="s">
        <v>5</v>
      </c>
      <c r="F38" s="3">
        <f>SUM(F36:F37)</f>
        <v>4172</v>
      </c>
      <c r="G38" s="2"/>
    </row>
    <row r="39" spans="1:7" ht="15.75" thickBot="1" x14ac:dyDescent="0.3">
      <c r="A39" s="43" t="s">
        <v>5</v>
      </c>
      <c r="B39" s="83">
        <f>SUM(B37:B38)</f>
        <v>45703</v>
      </c>
      <c r="C39" s="46"/>
    </row>
    <row r="40" spans="1:7" ht="34.5" customHeight="1" thickBot="1" x14ac:dyDescent="0.35">
      <c r="A40" s="47"/>
      <c r="B40" s="6"/>
      <c r="C40" s="47"/>
      <c r="E40" s="180" t="s">
        <v>60</v>
      </c>
      <c r="F40" s="181"/>
      <c r="G40" s="182"/>
    </row>
    <row r="41" spans="1:7" ht="36.75" customHeight="1" thickBot="1" x14ac:dyDescent="0.35">
      <c r="A41" s="151" t="s">
        <v>119</v>
      </c>
      <c r="B41" s="152"/>
      <c r="C41" s="153"/>
      <c r="E41" s="12" t="s">
        <v>12</v>
      </c>
      <c r="F41" s="4" t="s">
        <v>1</v>
      </c>
      <c r="G41" s="11" t="s">
        <v>2</v>
      </c>
    </row>
    <row r="42" spans="1:7" ht="15.75" x14ac:dyDescent="0.25">
      <c r="A42" s="12" t="s">
        <v>0</v>
      </c>
      <c r="B42" s="4" t="s">
        <v>1</v>
      </c>
      <c r="C42" s="11" t="s">
        <v>2</v>
      </c>
      <c r="E42" s="84" t="s">
        <v>14</v>
      </c>
      <c r="F42" s="99">
        <v>2213</v>
      </c>
      <c r="G42" s="5">
        <f>F42/$F$61</f>
        <v>0.25384262445515027</v>
      </c>
    </row>
    <row r="43" spans="1:7" ht="15.75" x14ac:dyDescent="0.25">
      <c r="A43" s="42" t="s">
        <v>3</v>
      </c>
      <c r="B43" s="6">
        <f>SUM('1:4'!B43)</f>
        <v>44020</v>
      </c>
      <c r="C43" s="5">
        <f>B43/B45</f>
        <v>0.80481205206962114</v>
      </c>
      <c r="E43" s="84" t="s">
        <v>13</v>
      </c>
      <c r="F43" s="99">
        <v>1691</v>
      </c>
      <c r="G43" s="5">
        <f t="shared" ref="G43:G60" si="4">F43/$F$61</f>
        <v>0.19396650607937602</v>
      </c>
    </row>
    <row r="44" spans="1:7" ht="15.75" x14ac:dyDescent="0.25">
      <c r="A44" s="13" t="s">
        <v>144</v>
      </c>
      <c r="B44" s="6">
        <f>SUM('1:4'!B44)</f>
        <v>10676</v>
      </c>
      <c r="C44" s="15">
        <f>B44/B45</f>
        <v>0.19518794793037883</v>
      </c>
      <c r="E44" s="84" t="s">
        <v>15</v>
      </c>
      <c r="F44" s="99">
        <v>797</v>
      </c>
      <c r="G44" s="5">
        <f t="shared" si="4"/>
        <v>9.142005047029135E-2</v>
      </c>
    </row>
    <row r="45" spans="1:7" ht="16.5" thickBot="1" x14ac:dyDescent="0.3">
      <c r="A45" s="43" t="s">
        <v>5</v>
      </c>
      <c r="B45" s="83">
        <f>SUM(B43:B44)</f>
        <v>54696</v>
      </c>
      <c r="C45" s="2"/>
      <c r="E45" s="84" t="s">
        <v>16</v>
      </c>
      <c r="F45" s="99">
        <v>638</v>
      </c>
      <c r="G45" s="5">
        <f t="shared" si="4"/>
        <v>7.3181922459279652E-2</v>
      </c>
    </row>
    <row r="46" spans="1:7" ht="16.5" thickBot="1" x14ac:dyDescent="0.3">
      <c r="A46" s="47"/>
      <c r="B46" s="6"/>
      <c r="C46" s="47"/>
      <c r="E46" s="84" t="s">
        <v>20</v>
      </c>
      <c r="F46" s="99">
        <v>341</v>
      </c>
      <c r="G46" s="5">
        <f t="shared" si="4"/>
        <v>3.911447579720119E-2</v>
      </c>
    </row>
    <row r="47" spans="1:7" ht="18" thickBot="1" x14ac:dyDescent="0.35">
      <c r="A47" s="151" t="s">
        <v>41</v>
      </c>
      <c r="B47" s="152"/>
      <c r="C47" s="153"/>
      <c r="E47" s="84" t="s">
        <v>24</v>
      </c>
      <c r="F47" s="99">
        <v>333</v>
      </c>
      <c r="G47" s="5">
        <f t="shared" si="4"/>
        <v>3.8196834136269786E-2</v>
      </c>
    </row>
    <row r="48" spans="1:7" ht="15.75" x14ac:dyDescent="0.25">
      <c r="A48" s="12" t="s">
        <v>6</v>
      </c>
      <c r="B48" s="4" t="s">
        <v>7</v>
      </c>
      <c r="C48" s="11" t="s">
        <v>2</v>
      </c>
      <c r="E48" s="84" t="s">
        <v>18</v>
      </c>
      <c r="F48" s="99">
        <v>313</v>
      </c>
      <c r="G48" s="5">
        <f t="shared" si="4"/>
        <v>3.590272998394127E-2</v>
      </c>
    </row>
    <row r="49" spans="1:7" ht="15.75" x14ac:dyDescent="0.25">
      <c r="A49" s="42" t="s">
        <v>36</v>
      </c>
      <c r="B49" s="6">
        <f>B26</f>
        <v>6730</v>
      </c>
      <c r="C49" s="5">
        <f>B49/$B$51</f>
        <v>0.38664828220153968</v>
      </c>
      <c r="E49" s="84" t="s">
        <v>82</v>
      </c>
      <c r="F49" s="99">
        <v>249</v>
      </c>
      <c r="G49" s="5">
        <f t="shared" si="4"/>
        <v>2.856159669649002E-2</v>
      </c>
    </row>
    <row r="50" spans="1:7" ht="15.75" x14ac:dyDescent="0.25">
      <c r="A50" s="13" t="s">
        <v>37</v>
      </c>
      <c r="B50" s="14">
        <f>B27</f>
        <v>10676</v>
      </c>
      <c r="C50" s="15">
        <f>B50/$B$51</f>
        <v>0.61335171779846032</v>
      </c>
      <c r="E50" s="84" t="s">
        <v>96</v>
      </c>
      <c r="F50" s="99">
        <v>201</v>
      </c>
      <c r="G50" s="5">
        <f t="shared" si="4"/>
        <v>2.3055746730901584E-2</v>
      </c>
    </row>
    <row r="51" spans="1:7" ht="16.5" thickBot="1" x14ac:dyDescent="0.3">
      <c r="A51" s="43" t="s">
        <v>5</v>
      </c>
      <c r="B51" s="3">
        <f>SUM(B49:B50)</f>
        <v>17406</v>
      </c>
      <c r="C51" s="2"/>
      <c r="E51" s="84" t="s">
        <v>26</v>
      </c>
      <c r="F51" s="99">
        <v>194</v>
      </c>
      <c r="G51" s="5">
        <f t="shared" si="4"/>
        <v>2.2252810277586601E-2</v>
      </c>
    </row>
    <row r="52" spans="1:7" ht="16.5" thickBot="1" x14ac:dyDescent="0.3">
      <c r="A52" s="47"/>
      <c r="B52" s="6"/>
      <c r="C52" s="47"/>
      <c r="E52" s="84" t="s">
        <v>19</v>
      </c>
      <c r="F52" s="99">
        <v>141</v>
      </c>
      <c r="G52" s="5">
        <f t="shared" si="4"/>
        <v>1.6173434273916036E-2</v>
      </c>
    </row>
    <row r="53" spans="1:7" ht="35.25" customHeight="1" thickBot="1" x14ac:dyDescent="0.35">
      <c r="A53" s="151" t="s">
        <v>44</v>
      </c>
      <c r="B53" s="152"/>
      <c r="C53" s="153"/>
      <c r="E53" s="84" t="s">
        <v>30</v>
      </c>
      <c r="F53" s="99">
        <v>104</v>
      </c>
      <c r="G53" s="5">
        <f t="shared" si="4"/>
        <v>1.1929341592108282E-2</v>
      </c>
    </row>
    <row r="54" spans="1:7" ht="15.75" x14ac:dyDescent="0.25">
      <c r="A54" s="12" t="s">
        <v>45</v>
      </c>
      <c r="B54" s="4" t="s">
        <v>7</v>
      </c>
      <c r="C54" s="11" t="s">
        <v>2</v>
      </c>
      <c r="E54" s="84" t="s">
        <v>23</v>
      </c>
      <c r="F54" s="99">
        <v>68</v>
      </c>
      <c r="G54" s="5">
        <f t="shared" si="4"/>
        <v>7.7999541179169535E-3</v>
      </c>
    </row>
    <row r="55" spans="1:7" ht="15.75" x14ac:dyDescent="0.25">
      <c r="A55" s="42" t="s">
        <v>46</v>
      </c>
      <c r="B55" s="6">
        <f>SUM('1:4'!B55)</f>
        <v>2641</v>
      </c>
      <c r="C55" s="5">
        <f t="shared" ref="C55:C61" si="5">B55/$B$62</f>
        <v>5.2843251030453398E-2</v>
      </c>
      <c r="E55" s="84" t="s">
        <v>63</v>
      </c>
      <c r="F55" s="99">
        <v>65</v>
      </c>
      <c r="G55" s="5">
        <f t="shared" si="4"/>
        <v>7.4558384950676763E-3</v>
      </c>
    </row>
    <row r="56" spans="1:7" ht="15.75" x14ac:dyDescent="0.25">
      <c r="A56" s="42" t="s">
        <v>47</v>
      </c>
      <c r="B56" s="6">
        <f>SUM('1:4'!B56)</f>
        <v>3676</v>
      </c>
      <c r="C56" s="5">
        <f t="shared" si="5"/>
        <v>7.3552363039737487E-2</v>
      </c>
      <c r="E56" s="84" t="s">
        <v>70</v>
      </c>
      <c r="F56" s="99">
        <v>60</v>
      </c>
      <c r="G56" s="5">
        <f t="shared" si="4"/>
        <v>6.8823124569855473E-3</v>
      </c>
    </row>
    <row r="57" spans="1:7" ht="15.75" x14ac:dyDescent="0.25">
      <c r="A57" s="42" t="s">
        <v>48</v>
      </c>
      <c r="B57" s="6">
        <f>SUM('1:4'!B57)</f>
        <v>11803</v>
      </c>
      <c r="C57" s="5">
        <f t="shared" si="5"/>
        <v>0.23616391212133339</v>
      </c>
      <c r="E57" s="84" t="s">
        <v>32</v>
      </c>
      <c r="F57" s="99">
        <v>60</v>
      </c>
      <c r="G57" s="5">
        <f t="shared" si="4"/>
        <v>6.8823124569855473E-3</v>
      </c>
    </row>
    <row r="58" spans="1:7" ht="15.75" x14ac:dyDescent="0.25">
      <c r="A58" s="42" t="s">
        <v>49</v>
      </c>
      <c r="B58" s="6">
        <f>SUM('1:4'!B58)</f>
        <v>10009</v>
      </c>
      <c r="C58" s="5">
        <f t="shared" si="5"/>
        <v>0.20026811797190763</v>
      </c>
      <c r="E58" s="84" t="s">
        <v>71</v>
      </c>
      <c r="F58" s="99">
        <v>30</v>
      </c>
      <c r="G58" s="5">
        <f t="shared" si="4"/>
        <v>3.4411562284927736E-3</v>
      </c>
    </row>
    <row r="59" spans="1:7" ht="15.75" x14ac:dyDescent="0.25">
      <c r="A59" s="42" t="s">
        <v>50</v>
      </c>
      <c r="B59" s="6">
        <f>SUM('1:4'!B59)</f>
        <v>7645</v>
      </c>
      <c r="C59" s="5">
        <f t="shared" si="5"/>
        <v>0.15296730561447036</v>
      </c>
      <c r="E59" s="84" t="s">
        <v>72</v>
      </c>
      <c r="F59" s="99">
        <v>28</v>
      </c>
      <c r="G59" s="5">
        <f t="shared" si="4"/>
        <v>3.2117458132599219E-3</v>
      </c>
    </row>
    <row r="60" spans="1:7" ht="15.75" x14ac:dyDescent="0.25">
      <c r="A60" s="42" t="s">
        <v>51</v>
      </c>
      <c r="B60" s="6">
        <f>SUM('1:4'!B60)</f>
        <v>5692</v>
      </c>
      <c r="C60" s="5">
        <f t="shared" si="5"/>
        <v>0.11389011164912562</v>
      </c>
      <c r="E60" s="84" t="s">
        <v>33</v>
      </c>
      <c r="F60" s="99">
        <v>1192</v>
      </c>
      <c r="G60" s="5">
        <f t="shared" si="4"/>
        <v>0.13672860747877955</v>
      </c>
    </row>
    <row r="61" spans="1:7" ht="15.75" thickBot="1" x14ac:dyDescent="0.3">
      <c r="A61" s="13" t="s">
        <v>52</v>
      </c>
      <c r="B61" s="6">
        <f>SUM('1:4'!B61)</f>
        <v>8512</v>
      </c>
      <c r="C61" s="15">
        <f t="shared" si="5"/>
        <v>0.17031493857297211</v>
      </c>
      <c r="E61" s="81" t="s">
        <v>5</v>
      </c>
      <c r="F61" s="85">
        <f>SUM(F42:F60)</f>
        <v>8718</v>
      </c>
      <c r="G61" s="82"/>
    </row>
    <row r="62" spans="1:7" ht="30" customHeight="1" thickBot="1" x14ac:dyDescent="0.3">
      <c r="A62" s="43" t="s">
        <v>5</v>
      </c>
      <c r="B62" s="83">
        <f>SUM(B55:B61)</f>
        <v>49978</v>
      </c>
      <c r="C62" s="2"/>
      <c r="E62" s="177" t="s">
        <v>110</v>
      </c>
      <c r="F62" s="178"/>
      <c r="G62" s="179"/>
    </row>
    <row r="63" spans="1:7" ht="15.75" thickBot="1" x14ac:dyDescent="0.3"/>
    <row r="64" spans="1:7" ht="35.25" customHeight="1" thickBot="1" x14ac:dyDescent="0.35">
      <c r="A64" s="151" t="s">
        <v>53</v>
      </c>
      <c r="B64" s="152"/>
      <c r="C64" s="153"/>
      <c r="E64" s="100" t="s">
        <v>61</v>
      </c>
      <c r="F64" s="101"/>
      <c r="G64" s="102"/>
    </row>
    <row r="65" spans="1:7" x14ac:dyDescent="0.25">
      <c r="A65" s="12" t="s">
        <v>45</v>
      </c>
      <c r="B65" s="4" t="s">
        <v>7</v>
      </c>
      <c r="C65" s="11" t="s">
        <v>2</v>
      </c>
      <c r="E65" s="84" t="s">
        <v>12</v>
      </c>
      <c r="F65" s="86" t="s">
        <v>1</v>
      </c>
      <c r="G65" s="87" t="s">
        <v>2</v>
      </c>
    </row>
    <row r="66" spans="1:7" ht="15.75" x14ac:dyDescent="0.25">
      <c r="A66" s="42" t="s">
        <v>46</v>
      </c>
      <c r="B66" s="6">
        <f>SUM('1:4'!B66)</f>
        <v>1010</v>
      </c>
      <c r="C66" s="5">
        <f t="shared" ref="C66:C72" si="6">B66/$B$73</f>
        <v>5.8025968056991839E-2</v>
      </c>
      <c r="E66" s="84" t="s">
        <v>13</v>
      </c>
      <c r="F66" s="99">
        <v>833</v>
      </c>
      <c r="G66" s="5">
        <f>F66/$F$88</f>
        <v>0.26310802274162981</v>
      </c>
    </row>
    <row r="67" spans="1:7" ht="15.75" x14ac:dyDescent="0.25">
      <c r="A67" s="42" t="s">
        <v>47</v>
      </c>
      <c r="B67" s="6">
        <f>SUM('1:4'!B67)</f>
        <v>1162</v>
      </c>
      <c r="C67" s="5">
        <f t="shared" si="6"/>
        <v>6.6758588992301499E-2</v>
      </c>
      <c r="E67" s="84" t="s">
        <v>14</v>
      </c>
      <c r="F67" s="99">
        <v>418</v>
      </c>
      <c r="G67" s="5">
        <f t="shared" ref="G67:G87" si="7">F67/$F$88</f>
        <v>0.13202779532533165</v>
      </c>
    </row>
    <row r="68" spans="1:7" ht="15.75" x14ac:dyDescent="0.25">
      <c r="A68" s="42" t="s">
        <v>48</v>
      </c>
      <c r="B68" s="6">
        <f>SUM('1:4'!B68)</f>
        <v>4291</v>
      </c>
      <c r="C68" s="5">
        <f t="shared" si="6"/>
        <v>0.24652418706193266</v>
      </c>
      <c r="E68" s="84" t="s">
        <v>16</v>
      </c>
      <c r="F68" s="99">
        <v>303</v>
      </c>
      <c r="G68" s="5">
        <f t="shared" si="7"/>
        <v>9.5704358812381554E-2</v>
      </c>
    </row>
    <row r="69" spans="1:7" ht="15.75" x14ac:dyDescent="0.25">
      <c r="A69" s="42" t="s">
        <v>49</v>
      </c>
      <c r="B69" s="6">
        <f>SUM('1:4'!B69)</f>
        <v>3535</v>
      </c>
      <c r="C69" s="5">
        <f t="shared" si="6"/>
        <v>0.20309088819947144</v>
      </c>
      <c r="E69" s="84" t="s">
        <v>15</v>
      </c>
      <c r="F69" s="99">
        <v>271</v>
      </c>
      <c r="G69" s="5">
        <f t="shared" si="7"/>
        <v>8.5596967782691089E-2</v>
      </c>
    </row>
    <row r="70" spans="1:7" ht="33" customHeight="1" x14ac:dyDescent="0.25">
      <c r="A70" s="42" t="s">
        <v>50</v>
      </c>
      <c r="B70" s="6">
        <f>SUM('1:4'!B70)</f>
        <v>2182</v>
      </c>
      <c r="C70" s="5">
        <f t="shared" si="6"/>
        <v>0.12535907158451109</v>
      </c>
      <c r="E70" s="84" t="s">
        <v>18</v>
      </c>
      <c r="F70" s="99">
        <v>191</v>
      </c>
      <c r="G70" s="5">
        <f t="shared" si="7"/>
        <v>6.0328490208464938E-2</v>
      </c>
    </row>
    <row r="71" spans="1:7" ht="18" customHeight="1" x14ac:dyDescent="0.25">
      <c r="A71" s="42" t="s">
        <v>51</v>
      </c>
      <c r="B71" s="6">
        <f>SUM('1:4'!B71)</f>
        <v>1457</v>
      </c>
      <c r="C71" s="5">
        <f t="shared" si="6"/>
        <v>8.3706767781224864E-2</v>
      </c>
      <c r="E71" s="84" t="s">
        <v>24</v>
      </c>
      <c r="F71" s="99">
        <v>151</v>
      </c>
      <c r="G71" s="5">
        <f t="shared" si="7"/>
        <v>4.7694251421351863E-2</v>
      </c>
    </row>
    <row r="72" spans="1:7" ht="15.75" x14ac:dyDescent="0.25">
      <c r="A72" s="13" t="s">
        <v>52</v>
      </c>
      <c r="B72" s="6">
        <f>SUM('1:4'!B72)</f>
        <v>3769</v>
      </c>
      <c r="C72" s="15">
        <f t="shared" si="6"/>
        <v>0.21653452832356659</v>
      </c>
      <c r="E72" s="84" t="s">
        <v>82</v>
      </c>
      <c r="F72" s="99">
        <v>131</v>
      </c>
      <c r="G72" s="5">
        <f t="shared" si="7"/>
        <v>4.1377132027795326E-2</v>
      </c>
    </row>
    <row r="73" spans="1:7" ht="16.5" thickBot="1" x14ac:dyDescent="0.3">
      <c r="A73" s="43" t="s">
        <v>5</v>
      </c>
      <c r="B73" s="83">
        <f>SUM(B66:B72)</f>
        <v>17406</v>
      </c>
      <c r="C73" s="2"/>
      <c r="E73" s="84" t="s">
        <v>96</v>
      </c>
      <c r="F73" s="99">
        <v>126</v>
      </c>
      <c r="G73" s="5">
        <f t="shared" si="7"/>
        <v>3.9797852179406193E-2</v>
      </c>
    </row>
    <row r="74" spans="1:7" ht="16.5" thickBot="1" x14ac:dyDescent="0.3">
      <c r="E74" s="84" t="s">
        <v>70</v>
      </c>
      <c r="F74" s="99">
        <v>104</v>
      </c>
      <c r="G74" s="5">
        <f t="shared" si="7"/>
        <v>3.2849020846494E-2</v>
      </c>
    </row>
    <row r="75" spans="1:7" ht="33.75" customHeight="1" thickBot="1" x14ac:dyDescent="0.35">
      <c r="A75" s="174" t="s">
        <v>11</v>
      </c>
      <c r="B75" s="175"/>
      <c r="C75" s="176"/>
      <c r="E75" s="84" t="s">
        <v>26</v>
      </c>
      <c r="F75" s="99">
        <v>103</v>
      </c>
      <c r="G75" s="5">
        <f t="shared" si="7"/>
        <v>3.2533164876816172E-2</v>
      </c>
    </row>
    <row r="76" spans="1:7" ht="15.75" x14ac:dyDescent="0.25">
      <c r="A76" s="12" t="s">
        <v>12</v>
      </c>
      <c r="B76" s="4" t="s">
        <v>1</v>
      </c>
      <c r="C76" s="11" t="s">
        <v>2</v>
      </c>
      <c r="E76" s="84" t="s">
        <v>23</v>
      </c>
      <c r="F76" s="99">
        <v>64</v>
      </c>
      <c r="G76" s="5">
        <f t="shared" si="7"/>
        <v>2.0214782059380921E-2</v>
      </c>
    </row>
    <row r="77" spans="1:7" ht="39" customHeight="1" x14ac:dyDescent="0.25">
      <c r="A77" s="95" t="s">
        <v>13</v>
      </c>
      <c r="B77" s="96">
        <v>12287</v>
      </c>
      <c r="C77" s="5">
        <f>B77/$B$96</f>
        <v>0.24584817319620633</v>
      </c>
      <c r="E77" s="84" t="s">
        <v>19</v>
      </c>
      <c r="F77" s="99">
        <v>64</v>
      </c>
      <c r="G77" s="5">
        <f t="shared" si="7"/>
        <v>2.0214782059380921E-2</v>
      </c>
    </row>
    <row r="78" spans="1:7" ht="15.75" x14ac:dyDescent="0.25">
      <c r="A78" s="95" t="s">
        <v>14</v>
      </c>
      <c r="B78" s="97">
        <v>9908</v>
      </c>
      <c r="C78" s="5">
        <f t="shared" ref="C78:C95" si="8">B78/$B$96</f>
        <v>0.1982472287806635</v>
      </c>
      <c r="E78" s="84" t="s">
        <v>20</v>
      </c>
      <c r="F78" s="99">
        <v>53</v>
      </c>
      <c r="G78" s="5">
        <f t="shared" si="7"/>
        <v>1.6740366392924828E-2</v>
      </c>
    </row>
    <row r="79" spans="1:7" ht="18" customHeight="1" x14ac:dyDescent="0.25">
      <c r="A79" s="95" t="s">
        <v>33</v>
      </c>
      <c r="B79" s="97">
        <v>9345</v>
      </c>
      <c r="C79" s="5">
        <f t="shared" si="8"/>
        <v>0.1869822721997679</v>
      </c>
      <c r="E79" s="84" t="s">
        <v>100</v>
      </c>
      <c r="F79" s="99">
        <v>46</v>
      </c>
      <c r="G79" s="5">
        <f t="shared" si="7"/>
        <v>1.4529374605180037E-2</v>
      </c>
    </row>
    <row r="80" spans="1:7" ht="15.75" x14ac:dyDescent="0.25">
      <c r="A80" s="95" t="s">
        <v>15</v>
      </c>
      <c r="B80" s="97">
        <v>4954</v>
      </c>
      <c r="C80" s="5">
        <f t="shared" si="8"/>
        <v>9.9123614390331752E-2</v>
      </c>
      <c r="E80" s="84" t="s">
        <v>99</v>
      </c>
      <c r="F80" s="99">
        <v>24</v>
      </c>
      <c r="G80" s="5">
        <f t="shared" si="7"/>
        <v>7.5805432722678458E-3</v>
      </c>
    </row>
    <row r="81" spans="1:47" ht="15.75" x14ac:dyDescent="0.25">
      <c r="A81" s="95" t="s">
        <v>16</v>
      </c>
      <c r="B81" s="97">
        <v>3331</v>
      </c>
      <c r="C81" s="5">
        <f t="shared" si="8"/>
        <v>6.6649325703309462E-2</v>
      </c>
      <c r="E81" s="84" t="s">
        <v>63</v>
      </c>
      <c r="F81" s="99">
        <v>22</v>
      </c>
      <c r="G81" s="5">
        <f t="shared" si="7"/>
        <v>6.9488313329121917E-3</v>
      </c>
    </row>
    <row r="82" spans="1:47" ht="47.25" customHeight="1" x14ac:dyDescent="0.25">
      <c r="A82" s="95" t="s">
        <v>20</v>
      </c>
      <c r="B82" s="97">
        <v>2154</v>
      </c>
      <c r="C82" s="5">
        <f t="shared" si="8"/>
        <v>4.309896354395934E-2</v>
      </c>
      <c r="E82" s="84" t="s">
        <v>71</v>
      </c>
      <c r="F82" s="99">
        <v>19</v>
      </c>
      <c r="G82" s="5">
        <f t="shared" si="7"/>
        <v>6.0012634238787114E-3</v>
      </c>
    </row>
    <row r="83" spans="1:47" ht="63" customHeight="1" x14ac:dyDescent="0.25">
      <c r="A83" s="95" t="s">
        <v>82</v>
      </c>
      <c r="B83" s="97">
        <v>1565</v>
      </c>
      <c r="C83" s="5">
        <f t="shared" si="8"/>
        <v>3.1313778062347433E-2</v>
      </c>
      <c r="E83" s="84" t="s">
        <v>28</v>
      </c>
      <c r="F83" s="99">
        <v>18</v>
      </c>
      <c r="G83" s="5">
        <f t="shared" si="7"/>
        <v>5.6854074542008843E-3</v>
      </c>
    </row>
    <row r="84" spans="1:47" s="41" customFormat="1" ht="15.75" x14ac:dyDescent="0.25">
      <c r="A84" s="95" t="s">
        <v>24</v>
      </c>
      <c r="B84" s="97">
        <v>1505</v>
      </c>
      <c r="C84" s="5">
        <f t="shared" si="8"/>
        <v>3.0113249829925168E-2</v>
      </c>
      <c r="D84" s="40"/>
      <c r="E84" s="84" t="s">
        <v>101</v>
      </c>
      <c r="F84" s="99">
        <v>18</v>
      </c>
      <c r="G84" s="5">
        <f t="shared" si="7"/>
        <v>5.6854074542008843E-3</v>
      </c>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row>
    <row r="85" spans="1:47" ht="15.75" x14ac:dyDescent="0.25">
      <c r="A85" s="95" t="s">
        <v>26</v>
      </c>
      <c r="B85" s="97">
        <v>833</v>
      </c>
      <c r="C85" s="5">
        <f t="shared" si="8"/>
        <v>1.6667333626795792E-2</v>
      </c>
      <c r="D85" s="41"/>
      <c r="E85" s="84" t="s">
        <v>67</v>
      </c>
      <c r="F85" s="99">
        <v>18</v>
      </c>
      <c r="G85" s="5">
        <f t="shared" si="7"/>
        <v>5.6854074542008843E-3</v>
      </c>
    </row>
    <row r="86" spans="1:47" ht="15.75" x14ac:dyDescent="0.25">
      <c r="A86" s="95" t="s">
        <v>19</v>
      </c>
      <c r="B86" s="97">
        <v>703</v>
      </c>
      <c r="C86" s="5">
        <f t="shared" si="8"/>
        <v>1.4066189123214215E-2</v>
      </c>
      <c r="E86" s="84" t="s">
        <v>65</v>
      </c>
      <c r="F86" s="99">
        <v>15</v>
      </c>
      <c r="G86" s="5">
        <f t="shared" si="7"/>
        <v>4.737839545167404E-3</v>
      </c>
    </row>
    <row r="87" spans="1:47" ht="15.75" x14ac:dyDescent="0.25">
      <c r="A87" s="95" t="s">
        <v>96</v>
      </c>
      <c r="B87" s="97">
        <v>559</v>
      </c>
      <c r="C87" s="5">
        <f t="shared" si="8"/>
        <v>1.1184921365400776E-2</v>
      </c>
      <c r="E87" s="84" t="s">
        <v>33</v>
      </c>
      <c r="F87" s="99">
        <v>174</v>
      </c>
      <c r="G87" s="5">
        <f t="shared" si="7"/>
        <v>5.4958938723941884E-2</v>
      </c>
    </row>
    <row r="88" spans="1:47" ht="16.5" thickBot="1" x14ac:dyDescent="0.3">
      <c r="A88" s="95" t="s">
        <v>29</v>
      </c>
      <c r="B88" s="97">
        <v>546</v>
      </c>
      <c r="C88" s="5">
        <f t="shared" si="8"/>
        <v>1.0924806915042619E-2</v>
      </c>
      <c r="E88" s="43" t="s">
        <v>5</v>
      </c>
      <c r="F88" s="91">
        <f>SUM(F66:F87)</f>
        <v>3166</v>
      </c>
      <c r="G88" s="2"/>
    </row>
    <row r="89" spans="1:47" ht="15" customHeight="1" x14ac:dyDescent="0.25">
      <c r="A89" s="95" t="s">
        <v>23</v>
      </c>
      <c r="B89" s="97">
        <v>490</v>
      </c>
      <c r="C89" s="5">
        <f t="shared" si="8"/>
        <v>9.804313898115171E-3</v>
      </c>
    </row>
    <row r="90" spans="1:47" ht="15.75" x14ac:dyDescent="0.25">
      <c r="A90" s="95" t="s">
        <v>30</v>
      </c>
      <c r="B90" s="97">
        <v>438</v>
      </c>
      <c r="C90" s="5">
        <f t="shared" si="8"/>
        <v>8.7638560966825409E-3</v>
      </c>
    </row>
    <row r="91" spans="1:47" ht="35.25" customHeight="1" x14ac:dyDescent="0.25">
      <c r="A91" s="95" t="s">
        <v>70</v>
      </c>
      <c r="B91" s="97">
        <v>313</v>
      </c>
      <c r="C91" s="5">
        <f t="shared" si="8"/>
        <v>6.2627556124694866E-3</v>
      </c>
    </row>
    <row r="92" spans="1:47" ht="15.75" x14ac:dyDescent="0.25">
      <c r="A92" s="95" t="s">
        <v>18</v>
      </c>
      <c r="B92" s="97">
        <v>302</v>
      </c>
      <c r="C92" s="5">
        <f t="shared" si="8"/>
        <v>6.0426587698587378E-3</v>
      </c>
    </row>
    <row r="93" spans="1:47" ht="15.75" x14ac:dyDescent="0.25">
      <c r="A93" s="95" t="s">
        <v>17</v>
      </c>
      <c r="B93" s="97">
        <v>261</v>
      </c>
      <c r="C93" s="5">
        <f t="shared" si="8"/>
        <v>5.2222978110368565E-3</v>
      </c>
    </row>
    <row r="94" spans="1:47" ht="15.75" x14ac:dyDescent="0.25">
      <c r="A94" s="95" t="s">
        <v>32</v>
      </c>
      <c r="B94" s="97">
        <v>259</v>
      </c>
      <c r="C94" s="5">
        <f t="shared" si="8"/>
        <v>5.182280203289447E-3</v>
      </c>
    </row>
    <row r="95" spans="1:47" ht="15.75" x14ac:dyDescent="0.25">
      <c r="A95" s="95" t="s">
        <v>63</v>
      </c>
      <c r="B95" s="97">
        <v>225</v>
      </c>
      <c r="C95" s="5">
        <f t="shared" si="8"/>
        <v>4.5019808715834964E-3</v>
      </c>
    </row>
    <row r="96" spans="1:47" ht="15.75" thickBot="1" x14ac:dyDescent="0.3">
      <c r="A96" s="72" t="s">
        <v>5</v>
      </c>
      <c r="B96" s="98">
        <f>SUM(B77:B95)</f>
        <v>49978</v>
      </c>
      <c r="C96" s="82"/>
    </row>
    <row r="97" spans="1:3" x14ac:dyDescent="0.25">
      <c r="A97" s="92"/>
      <c r="B97" s="47"/>
      <c r="C97" s="18"/>
    </row>
    <row r="98" spans="1:3" x14ac:dyDescent="0.25">
      <c r="A98" s="92"/>
      <c r="B98" s="47"/>
      <c r="C98" s="18"/>
    </row>
    <row r="99" spans="1:3" ht="15.75" thickBot="1" x14ac:dyDescent="0.3">
      <c r="A99" s="92"/>
      <c r="B99" s="47"/>
      <c r="C99" s="18"/>
    </row>
    <row r="100" spans="1:3" ht="48" customHeight="1" thickBot="1" x14ac:dyDescent="0.35">
      <c r="A100" s="73" t="s">
        <v>42</v>
      </c>
      <c r="B100" s="74"/>
      <c r="C100" s="75"/>
    </row>
    <row r="101" spans="1:3" x14ac:dyDescent="0.25">
      <c r="A101" s="88" t="s">
        <v>12</v>
      </c>
      <c r="B101" s="89" t="s">
        <v>1</v>
      </c>
      <c r="C101" s="90" t="s">
        <v>2</v>
      </c>
    </row>
    <row r="102" spans="1:3" ht="52.5" customHeight="1" x14ac:dyDescent="0.25">
      <c r="A102" s="95" t="s">
        <v>13</v>
      </c>
      <c r="B102" s="95">
        <v>5274</v>
      </c>
      <c r="C102" s="5">
        <f>B102/$B$120</f>
        <v>0.30299896587383662</v>
      </c>
    </row>
    <row r="103" spans="1:3" ht="15.75" x14ac:dyDescent="0.25">
      <c r="A103" s="95" t="s">
        <v>14</v>
      </c>
      <c r="B103" s="95">
        <v>3045</v>
      </c>
      <c r="C103" s="5">
        <f t="shared" ref="C103:C119" si="9">B103/$B$120</f>
        <v>0.17493967597380214</v>
      </c>
    </row>
    <row r="104" spans="1:3" ht="15.75" x14ac:dyDescent="0.25">
      <c r="A104" s="95" t="s">
        <v>16</v>
      </c>
      <c r="B104" s="95">
        <v>1166</v>
      </c>
      <c r="C104" s="5">
        <f t="shared" si="9"/>
        <v>6.6988394806388601E-2</v>
      </c>
    </row>
    <row r="105" spans="1:3" ht="15.75" x14ac:dyDescent="0.25">
      <c r="A105" s="95" t="s">
        <v>15</v>
      </c>
      <c r="B105" s="95">
        <v>1052</v>
      </c>
      <c r="C105" s="5">
        <f t="shared" si="9"/>
        <v>6.0438929104906357E-2</v>
      </c>
    </row>
    <row r="106" spans="1:3" ht="15.75" x14ac:dyDescent="0.25">
      <c r="A106" s="95" t="s">
        <v>24</v>
      </c>
      <c r="B106" s="95">
        <v>722</v>
      </c>
      <c r="C106" s="5">
        <f t="shared" si="9"/>
        <v>4.1479949442720904E-2</v>
      </c>
    </row>
    <row r="107" spans="1:3" ht="15.75" x14ac:dyDescent="0.25">
      <c r="A107" s="95" t="s">
        <v>18</v>
      </c>
      <c r="B107" s="95">
        <v>626</v>
      </c>
      <c r="C107" s="5">
        <f t="shared" si="9"/>
        <v>3.5964609904630587E-2</v>
      </c>
    </row>
    <row r="108" spans="1:3" ht="15.75" x14ac:dyDescent="0.25">
      <c r="A108" s="95" t="s">
        <v>23</v>
      </c>
      <c r="B108" s="95">
        <v>595</v>
      </c>
      <c r="C108" s="5">
        <f t="shared" si="9"/>
        <v>3.4183614845455589E-2</v>
      </c>
    </row>
    <row r="109" spans="1:3" ht="36.75" customHeight="1" x14ac:dyDescent="0.25">
      <c r="A109" s="95" t="s">
        <v>70</v>
      </c>
      <c r="B109" s="95">
        <v>434</v>
      </c>
      <c r="C109" s="5">
        <f t="shared" si="9"/>
        <v>2.4933930828449961E-2</v>
      </c>
    </row>
    <row r="110" spans="1:3" ht="15.75" x14ac:dyDescent="0.25">
      <c r="A110" s="95" t="s">
        <v>20</v>
      </c>
      <c r="B110" s="95">
        <v>424</v>
      </c>
      <c r="C110" s="5">
        <f t="shared" si="9"/>
        <v>2.4359416293232218E-2</v>
      </c>
    </row>
    <row r="111" spans="1:3" ht="15.75" x14ac:dyDescent="0.25">
      <c r="A111" s="95" t="s">
        <v>82</v>
      </c>
      <c r="B111" s="95">
        <v>374</v>
      </c>
      <c r="C111" s="5">
        <f t="shared" si="9"/>
        <v>2.1486843617143515E-2</v>
      </c>
    </row>
    <row r="112" spans="1:3" ht="15.75" x14ac:dyDescent="0.25">
      <c r="A112" s="95" t="s">
        <v>96</v>
      </c>
      <c r="B112" s="95">
        <v>339</v>
      </c>
      <c r="C112" s="5">
        <f t="shared" si="9"/>
        <v>1.9476042743881421E-2</v>
      </c>
    </row>
    <row r="113" spans="1:3" ht="15.75" x14ac:dyDescent="0.25">
      <c r="A113" s="95" t="s">
        <v>26</v>
      </c>
      <c r="B113" s="95">
        <v>272</v>
      </c>
      <c r="C113" s="5">
        <f t="shared" si="9"/>
        <v>1.5626795357922555E-2</v>
      </c>
    </row>
    <row r="114" spans="1:3" ht="15.75" x14ac:dyDescent="0.25">
      <c r="A114" s="95" t="s">
        <v>19</v>
      </c>
      <c r="B114" s="95">
        <v>254</v>
      </c>
      <c r="C114" s="5">
        <f t="shared" si="9"/>
        <v>1.4592669194530622E-2</v>
      </c>
    </row>
    <row r="115" spans="1:3" ht="15.75" x14ac:dyDescent="0.25">
      <c r="A115" s="95" t="s">
        <v>97</v>
      </c>
      <c r="B115" s="95">
        <v>87</v>
      </c>
      <c r="C115" s="5">
        <f t="shared" si="9"/>
        <v>4.9982764563943471E-3</v>
      </c>
    </row>
    <row r="116" spans="1:3" ht="15.75" x14ac:dyDescent="0.25">
      <c r="A116" s="95" t="s">
        <v>17</v>
      </c>
      <c r="B116" s="95">
        <v>77</v>
      </c>
      <c r="C116" s="5">
        <f t="shared" si="9"/>
        <v>4.4237619211766055E-3</v>
      </c>
    </row>
    <row r="117" spans="1:3" ht="15.75" x14ac:dyDescent="0.25">
      <c r="A117" s="95" t="s">
        <v>63</v>
      </c>
      <c r="B117" s="95">
        <v>74</v>
      </c>
      <c r="C117" s="5">
        <f t="shared" si="9"/>
        <v>4.2514075606112835E-3</v>
      </c>
    </row>
    <row r="118" spans="1:3" ht="15.75" x14ac:dyDescent="0.25">
      <c r="A118" s="95" t="s">
        <v>67</v>
      </c>
      <c r="B118" s="95">
        <v>56</v>
      </c>
      <c r="C118" s="5">
        <f t="shared" si="9"/>
        <v>3.2172813972193496E-3</v>
      </c>
    </row>
    <row r="119" spans="1:3" ht="15.75" x14ac:dyDescent="0.25">
      <c r="A119" s="95" t="s">
        <v>33</v>
      </c>
      <c r="B119" s="95">
        <v>2535</v>
      </c>
      <c r="C119" s="5">
        <f t="shared" si="9"/>
        <v>0.14563943467769735</v>
      </c>
    </row>
    <row r="120" spans="1:3" ht="15.75" thickBot="1" x14ac:dyDescent="0.3">
      <c r="A120" s="93" t="s">
        <v>5</v>
      </c>
      <c r="B120" s="94">
        <f>SUM(B102:B119)</f>
        <v>17406</v>
      </c>
      <c r="C120" s="82"/>
    </row>
    <row r="121" spans="1:3" x14ac:dyDescent="0.25">
      <c r="A121" s="52" t="s">
        <v>130</v>
      </c>
    </row>
    <row r="122" spans="1:3" x14ac:dyDescent="0.25">
      <c r="A122" s="40" t="s">
        <v>111</v>
      </c>
    </row>
    <row r="123" spans="1:3" ht="20.100000000000001" customHeight="1" x14ac:dyDescent="0.25"/>
  </sheetData>
  <mergeCells count="22">
    <mergeCell ref="I5:J5"/>
    <mergeCell ref="A12:C12"/>
    <mergeCell ref="E21:G21"/>
    <mergeCell ref="A64:C64"/>
    <mergeCell ref="A75:C75"/>
    <mergeCell ref="E62:G62"/>
    <mergeCell ref="E34:G34"/>
    <mergeCell ref="A35:C35"/>
    <mergeCell ref="E40:G40"/>
    <mergeCell ref="A41:C41"/>
    <mergeCell ref="A47:C47"/>
    <mergeCell ref="A53:C53"/>
    <mergeCell ref="A24:C24"/>
    <mergeCell ref="E24:G24"/>
    <mergeCell ref="E4:G4"/>
    <mergeCell ref="A5:C5"/>
    <mergeCell ref="E5:G5"/>
    <mergeCell ref="A1:F1"/>
    <mergeCell ref="A2:C2"/>
    <mergeCell ref="E2:G2"/>
    <mergeCell ref="A3:C3"/>
    <mergeCell ref="E3:G3"/>
  </mergeCells>
  <printOptions gridLines="1"/>
  <pageMargins left="0.25" right="0.25" top="0.25" bottom="0.25" header="0.3" footer="0.3"/>
  <pageSetup scale="72" fitToHeight="0"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02"/>
  <sheetViews>
    <sheetView workbookViewId="0">
      <selection activeCell="A2" sqref="A2"/>
    </sheetView>
  </sheetViews>
  <sheetFormatPr defaultColWidth="8.85546875" defaultRowHeight="15" x14ac:dyDescent="0.25"/>
  <cols>
    <col min="1" max="1" width="26.7109375" customWidth="1"/>
    <col min="2" max="2" width="10.7109375" bestFit="1" customWidth="1"/>
    <col min="3" max="3" width="7.85546875" customWidth="1"/>
    <col min="4" max="4" width="9.140625" customWidth="1"/>
    <col min="5" max="5" width="25.140625" bestFit="1" customWidth="1"/>
    <col min="6" max="6" width="10.7109375" bestFit="1" customWidth="1"/>
    <col min="7" max="7" width="36.140625" customWidth="1"/>
  </cols>
  <sheetData>
    <row r="1" spans="1:11" s="7" customFormat="1" ht="21" x14ac:dyDescent="0.35">
      <c r="A1" s="165" t="s">
        <v>43</v>
      </c>
      <c r="B1" s="165"/>
      <c r="C1" s="165"/>
      <c r="D1" s="165"/>
      <c r="E1" s="165"/>
      <c r="F1" s="165"/>
    </row>
    <row r="2" spans="1:11" s="40" customFormat="1" ht="21" x14ac:dyDescent="0.35">
      <c r="A2" s="48" t="s">
        <v>104</v>
      </c>
      <c r="F2" s="44"/>
    </row>
    <row r="3" spans="1:11" s="40" customFormat="1" ht="39" customHeight="1" x14ac:dyDescent="0.35">
      <c r="A3" s="40" t="s">
        <v>105</v>
      </c>
      <c r="F3" s="44"/>
    </row>
    <row r="4" spans="1:11" ht="15.75" thickBot="1" x14ac:dyDescent="0.3"/>
    <row r="5" spans="1:11" ht="18" thickBot="1" x14ac:dyDescent="0.35">
      <c r="A5" s="155" t="s">
        <v>34</v>
      </c>
      <c r="B5" s="156"/>
      <c r="C5" s="157"/>
      <c r="E5" s="40"/>
      <c r="F5" s="40"/>
      <c r="G5" s="40"/>
    </row>
    <row r="6" spans="1:11" x14ac:dyDescent="0.25">
      <c r="A6" s="12" t="s">
        <v>0</v>
      </c>
      <c r="B6" s="4" t="s">
        <v>1</v>
      </c>
      <c r="C6" s="11" t="s">
        <v>2</v>
      </c>
      <c r="E6" s="40"/>
      <c r="F6" s="40"/>
      <c r="G6" s="40"/>
    </row>
    <row r="7" spans="1:11" x14ac:dyDescent="0.25">
      <c r="A7" s="9" t="s">
        <v>3</v>
      </c>
      <c r="B7" s="6">
        <v>5602454</v>
      </c>
      <c r="C7" s="5">
        <f>B7/$B$9</f>
        <v>0.9116641078026233</v>
      </c>
      <c r="E7" s="40"/>
      <c r="F7" s="40"/>
      <c r="G7" s="40"/>
    </row>
    <row r="8" spans="1:11" x14ac:dyDescent="0.25">
      <c r="A8" s="13" t="s">
        <v>144</v>
      </c>
      <c r="B8" s="14">
        <v>542851</v>
      </c>
      <c r="C8" s="15">
        <f>B8/$B$9</f>
        <v>8.8335892197376698E-2</v>
      </c>
      <c r="E8" s="40"/>
      <c r="F8" s="40"/>
      <c r="G8" s="40"/>
    </row>
    <row r="9" spans="1:11" ht="15.75" thickBot="1" x14ac:dyDescent="0.3">
      <c r="A9" s="10" t="s">
        <v>5</v>
      </c>
      <c r="B9" s="3">
        <f>SUM(B7:B8)</f>
        <v>6145305</v>
      </c>
      <c r="C9" s="2"/>
      <c r="E9" s="40"/>
      <c r="F9" s="40"/>
      <c r="G9" s="40"/>
    </row>
    <row r="10" spans="1:11" x14ac:dyDescent="0.25">
      <c r="A10" s="40" t="s">
        <v>103</v>
      </c>
    </row>
    <row r="11" spans="1:11" s="40" customFormat="1" ht="15.75" thickBot="1" x14ac:dyDescent="0.3">
      <c r="E11"/>
      <c r="F11"/>
      <c r="G11"/>
    </row>
    <row r="12" spans="1:11" ht="18" thickBot="1" x14ac:dyDescent="0.35">
      <c r="A12" s="155" t="s">
        <v>35</v>
      </c>
      <c r="B12" s="156"/>
      <c r="C12" s="157"/>
      <c r="E12" s="183" t="s">
        <v>118</v>
      </c>
      <c r="F12" s="184"/>
      <c r="G12" s="185"/>
      <c r="H12" s="1"/>
      <c r="I12" s="1"/>
      <c r="J12" s="1"/>
      <c r="K12" s="45"/>
    </row>
    <row r="13" spans="1:11" x14ac:dyDescent="0.25">
      <c r="A13" s="12" t="s">
        <v>6</v>
      </c>
      <c r="B13" s="4" t="s">
        <v>7</v>
      </c>
      <c r="C13" s="11" t="s">
        <v>2</v>
      </c>
      <c r="E13" s="12" t="s">
        <v>0</v>
      </c>
      <c r="F13" s="4" t="s">
        <v>1</v>
      </c>
      <c r="G13" s="11" t="s">
        <v>2</v>
      </c>
      <c r="H13" s="1"/>
      <c r="I13" s="1"/>
      <c r="J13" s="1"/>
      <c r="K13" s="45"/>
    </row>
    <row r="14" spans="1:11" x14ac:dyDescent="0.25">
      <c r="A14" s="9" t="s">
        <v>36</v>
      </c>
      <c r="B14" s="6">
        <v>628980</v>
      </c>
      <c r="C14" s="5">
        <f>B14/$B$21</f>
        <v>0.10235130721746113</v>
      </c>
      <c r="E14" s="42" t="s">
        <v>3</v>
      </c>
      <c r="F14" s="6">
        <v>510087</v>
      </c>
      <c r="G14" s="5">
        <v>0.81100000000000005</v>
      </c>
      <c r="H14" s="1"/>
      <c r="I14" s="1"/>
      <c r="J14" s="1"/>
      <c r="K14" s="45"/>
    </row>
    <row r="15" spans="1:11" s="1" customFormat="1" x14ac:dyDescent="0.25">
      <c r="A15" s="9" t="s">
        <v>37</v>
      </c>
      <c r="B15" s="6">
        <v>761062</v>
      </c>
      <c r="C15" s="5">
        <f t="shared" ref="C15:C20" si="0">B15/$B$21</f>
        <v>0.12384446337488537</v>
      </c>
      <c r="E15" s="13" t="s">
        <v>144</v>
      </c>
      <c r="F15" s="14">
        <v>118893</v>
      </c>
      <c r="G15" s="15">
        <v>0.189</v>
      </c>
      <c r="K15" s="45"/>
    </row>
    <row r="16" spans="1:11" s="1" customFormat="1" ht="15.75" thickBot="1" x14ac:dyDescent="0.3">
      <c r="A16" s="9" t="s">
        <v>38</v>
      </c>
      <c r="B16" s="6">
        <v>794965</v>
      </c>
      <c r="C16" s="5">
        <f t="shared" si="0"/>
        <v>0.12936135797979106</v>
      </c>
      <c r="E16" s="43" t="s">
        <v>5</v>
      </c>
      <c r="F16" s="3">
        <v>628980</v>
      </c>
      <c r="G16" s="46"/>
      <c r="H16"/>
      <c r="I16"/>
      <c r="J16"/>
      <c r="K16" s="45"/>
    </row>
    <row r="17" spans="1:11" s="1" customFormat="1" ht="15.75" thickBot="1" x14ac:dyDescent="0.3">
      <c r="A17" s="9" t="s">
        <v>39</v>
      </c>
      <c r="B17" s="6">
        <v>791653</v>
      </c>
      <c r="C17" s="5">
        <f t="shared" si="0"/>
        <v>0.12882240995361499</v>
      </c>
      <c r="E17" s="40"/>
      <c r="F17" s="40"/>
      <c r="G17" s="40"/>
      <c r="H17"/>
      <c r="I17"/>
      <c r="J17"/>
    </row>
    <row r="18" spans="1:11" s="1" customFormat="1" ht="18" customHeight="1" thickBot="1" x14ac:dyDescent="0.35">
      <c r="A18" s="9" t="s">
        <v>40</v>
      </c>
      <c r="B18" s="6">
        <v>709294</v>
      </c>
      <c r="C18" s="5">
        <f t="shared" si="0"/>
        <v>0.11542047140052447</v>
      </c>
      <c r="E18" s="183" t="s">
        <v>120</v>
      </c>
      <c r="F18" s="184"/>
      <c r="G18" s="185"/>
      <c r="H18"/>
      <c r="I18"/>
      <c r="J18"/>
    </row>
    <row r="19" spans="1:11" s="1" customFormat="1" x14ac:dyDescent="0.25">
      <c r="A19" s="9" t="s">
        <v>8</v>
      </c>
      <c r="B19" s="6">
        <v>2240174</v>
      </c>
      <c r="C19" s="5">
        <f t="shared" si="0"/>
        <v>0.36453422572191291</v>
      </c>
      <c r="E19" s="12" t="s">
        <v>0</v>
      </c>
      <c r="F19" s="4" t="s">
        <v>1</v>
      </c>
      <c r="G19" s="11" t="s">
        <v>2</v>
      </c>
      <c r="H19"/>
      <c r="I19"/>
      <c r="J19"/>
    </row>
    <row r="20" spans="1:11" s="1" customFormat="1" x14ac:dyDescent="0.25">
      <c r="A20" s="13" t="s">
        <v>9</v>
      </c>
      <c r="B20" s="14">
        <v>219177</v>
      </c>
      <c r="C20" s="15">
        <f t="shared" si="0"/>
        <v>3.5665764351810042E-2</v>
      </c>
      <c r="E20" s="42" t="s">
        <v>3</v>
      </c>
      <c r="F20" s="6">
        <v>632054</v>
      </c>
      <c r="G20" s="5">
        <v>0.83</v>
      </c>
      <c r="H20"/>
      <c r="I20"/>
      <c r="J20"/>
    </row>
    <row r="21" spans="1:11" ht="15.75" thickBot="1" x14ac:dyDescent="0.3">
      <c r="A21" s="10" t="s">
        <v>5</v>
      </c>
      <c r="B21" s="3">
        <f>SUM(B14:B20)</f>
        <v>6145305</v>
      </c>
      <c r="C21" s="2"/>
      <c r="E21" s="13" t="s">
        <v>144</v>
      </c>
      <c r="F21" s="14">
        <v>129008</v>
      </c>
      <c r="G21" s="15">
        <v>0.17</v>
      </c>
    </row>
    <row r="22" spans="1:11" ht="15.75" thickBot="1" x14ac:dyDescent="0.3">
      <c r="A22" s="40" t="s">
        <v>103</v>
      </c>
      <c r="E22" s="43" t="s">
        <v>5</v>
      </c>
      <c r="F22" s="3">
        <v>761062</v>
      </c>
      <c r="G22" s="2"/>
    </row>
    <row r="23" spans="1:11" s="40" customFormat="1" ht="15.75" thickBot="1" x14ac:dyDescent="0.3">
      <c r="E23"/>
      <c r="F23"/>
      <c r="G23"/>
    </row>
    <row r="24" spans="1:11" ht="18" thickBot="1" x14ac:dyDescent="0.35">
      <c r="A24" s="155" t="s">
        <v>10</v>
      </c>
      <c r="B24" s="156"/>
      <c r="C24" s="157"/>
    </row>
    <row r="25" spans="1:11" x14ac:dyDescent="0.25">
      <c r="A25" s="12" t="s">
        <v>6</v>
      </c>
      <c r="B25" s="4" t="s">
        <v>7</v>
      </c>
      <c r="C25" s="11" t="s">
        <v>2</v>
      </c>
      <c r="K25" s="45"/>
    </row>
    <row r="26" spans="1:11" x14ac:dyDescent="0.25">
      <c r="A26" s="9" t="s">
        <v>36</v>
      </c>
      <c r="B26" s="6">
        <v>118893</v>
      </c>
      <c r="C26" s="5">
        <f>B26/$B$33</f>
        <v>0.21901589939044047</v>
      </c>
      <c r="E26" s="40"/>
      <c r="F26" s="40"/>
      <c r="G26" s="40"/>
      <c r="K26" s="45"/>
    </row>
    <row r="27" spans="1:11" x14ac:dyDescent="0.25">
      <c r="A27" s="9" t="s">
        <v>37</v>
      </c>
      <c r="B27" s="6">
        <v>129008</v>
      </c>
      <c r="C27" s="5">
        <f t="shared" ref="C27:C32" si="1">B27/$B$33</f>
        <v>0.23764900497558261</v>
      </c>
      <c r="K27" s="45"/>
    </row>
    <row r="28" spans="1:11" x14ac:dyDescent="0.25">
      <c r="A28" s="9" t="s">
        <v>38</v>
      </c>
      <c r="B28" s="6">
        <v>96915</v>
      </c>
      <c r="C28" s="5">
        <f t="shared" si="1"/>
        <v>0.17852965178290175</v>
      </c>
      <c r="K28" s="45"/>
    </row>
    <row r="29" spans="1:11" x14ac:dyDescent="0.25">
      <c r="A29" s="9" t="s">
        <v>39</v>
      </c>
      <c r="B29" s="6">
        <v>66437</v>
      </c>
      <c r="C29" s="5">
        <f t="shared" si="1"/>
        <v>0.12238533225507552</v>
      </c>
      <c r="K29" s="45"/>
    </row>
    <row r="30" spans="1:11" x14ac:dyDescent="0.25">
      <c r="A30" s="9" t="s">
        <v>40</v>
      </c>
      <c r="B30" s="6">
        <v>42531</v>
      </c>
      <c r="C30" s="5">
        <f t="shared" si="1"/>
        <v>7.834746551079394E-2</v>
      </c>
    </row>
    <row r="31" spans="1:11" x14ac:dyDescent="0.25">
      <c r="A31" s="9" t="s">
        <v>8</v>
      </c>
      <c r="B31" s="6">
        <v>77629</v>
      </c>
      <c r="C31" s="5">
        <f t="shared" si="1"/>
        <v>0.14300240765882352</v>
      </c>
    </row>
    <row r="32" spans="1:11" x14ac:dyDescent="0.25">
      <c r="A32" s="13" t="s">
        <v>9</v>
      </c>
      <c r="B32" s="14">
        <v>11438</v>
      </c>
      <c r="C32" s="15">
        <f t="shared" si="1"/>
        <v>2.1070238426382195E-2</v>
      </c>
    </row>
    <row r="33" spans="1:10" ht="15.75" thickBot="1" x14ac:dyDescent="0.3">
      <c r="A33" s="10" t="s">
        <v>5</v>
      </c>
      <c r="B33" s="3">
        <f>SUM(B26:B32)</f>
        <v>542851</v>
      </c>
      <c r="C33" s="2"/>
      <c r="H33" s="1"/>
      <c r="I33" s="1"/>
      <c r="J33" s="1"/>
    </row>
    <row r="34" spans="1:10" ht="15.75" thickBot="1" x14ac:dyDescent="0.3">
      <c r="H34" s="1"/>
      <c r="I34" s="1"/>
      <c r="J34" s="1"/>
    </row>
    <row r="35" spans="1:10" ht="34.5" customHeight="1" thickBot="1" x14ac:dyDescent="0.35">
      <c r="A35" s="151" t="s">
        <v>41</v>
      </c>
      <c r="B35" s="152"/>
      <c r="C35" s="153"/>
      <c r="H35" s="1"/>
      <c r="I35" s="1"/>
      <c r="J35" s="1"/>
    </row>
    <row r="36" spans="1:10" x14ac:dyDescent="0.25">
      <c r="A36" s="12" t="s">
        <v>6</v>
      </c>
      <c r="B36" s="4" t="s">
        <v>7</v>
      </c>
      <c r="C36" s="11" t="s">
        <v>2</v>
      </c>
      <c r="E36" s="1"/>
      <c r="F36" s="1"/>
      <c r="G36" s="1"/>
      <c r="H36" s="1"/>
      <c r="I36" s="1"/>
      <c r="J36" s="1"/>
    </row>
    <row r="37" spans="1:10" x14ac:dyDescent="0.25">
      <c r="A37" s="9" t="s">
        <v>36</v>
      </c>
      <c r="B37" s="6">
        <f>B26</f>
        <v>118893</v>
      </c>
      <c r="C37" s="5">
        <f>B37/$B$39</f>
        <v>0.47959871077567257</v>
      </c>
      <c r="E37" s="1"/>
      <c r="F37" s="1"/>
      <c r="G37" s="1"/>
      <c r="H37" s="1"/>
      <c r="I37" s="1"/>
      <c r="J37" s="1"/>
    </row>
    <row r="38" spans="1:10" x14ac:dyDescent="0.25">
      <c r="A38" s="13" t="s">
        <v>37</v>
      </c>
      <c r="B38" s="14">
        <f>B27</f>
        <v>129008</v>
      </c>
      <c r="C38" s="15">
        <f>B38/$B$39</f>
        <v>0.52040128922432749</v>
      </c>
      <c r="E38" s="1"/>
      <c r="F38" s="1"/>
      <c r="G38" s="1"/>
      <c r="H38" s="1"/>
      <c r="I38" s="1"/>
      <c r="J38" s="1"/>
    </row>
    <row r="39" spans="1:10" ht="15.75" thickBot="1" x14ac:dyDescent="0.3">
      <c r="A39" s="10" t="s">
        <v>5</v>
      </c>
      <c r="B39" s="3">
        <f>SUM(B37:B38)</f>
        <v>247901</v>
      </c>
      <c r="C39" s="2"/>
      <c r="E39" s="1"/>
      <c r="F39" s="1"/>
      <c r="G39" s="1"/>
      <c r="H39" s="1"/>
      <c r="I39" s="1"/>
      <c r="J39" s="1"/>
    </row>
    <row r="40" spans="1:10" ht="15.75" thickBot="1" x14ac:dyDescent="0.3">
      <c r="E40" s="1"/>
      <c r="F40" s="1"/>
      <c r="G40" s="1"/>
      <c r="H40" s="1"/>
      <c r="I40" s="1"/>
      <c r="J40" s="1"/>
    </row>
    <row r="41" spans="1:10" ht="18" thickBot="1" x14ac:dyDescent="0.35">
      <c r="A41" s="155" t="s">
        <v>11</v>
      </c>
      <c r="B41" s="156"/>
      <c r="C41" s="157"/>
      <c r="E41" s="1"/>
      <c r="F41" s="1"/>
      <c r="G41" s="1"/>
      <c r="H41" s="1"/>
      <c r="I41" s="1"/>
      <c r="J41" s="1"/>
    </row>
    <row r="42" spans="1:10" x14ac:dyDescent="0.25">
      <c r="A42" s="12" t="s">
        <v>12</v>
      </c>
      <c r="B42" s="4" t="s">
        <v>1</v>
      </c>
      <c r="C42" s="11" t="s">
        <v>2</v>
      </c>
      <c r="E42" s="1"/>
      <c r="F42" s="1"/>
      <c r="G42" s="1"/>
      <c r="H42" s="1"/>
      <c r="I42" s="1"/>
      <c r="J42" s="1"/>
    </row>
    <row r="43" spans="1:10" x14ac:dyDescent="0.25">
      <c r="A43" s="9" t="s">
        <v>13</v>
      </c>
      <c r="B43" s="6">
        <v>209910</v>
      </c>
      <c r="C43" s="5">
        <f>B43/$B$64</f>
        <v>0.38668069138677097</v>
      </c>
      <c r="E43" s="1"/>
      <c r="F43" s="1"/>
      <c r="G43" s="1"/>
      <c r="H43" s="1"/>
      <c r="I43" s="1"/>
      <c r="J43" s="1"/>
    </row>
    <row r="44" spans="1:10" s="1" customFormat="1" x14ac:dyDescent="0.25">
      <c r="A44" s="9" t="s">
        <v>14</v>
      </c>
      <c r="B44" s="6">
        <v>87051</v>
      </c>
      <c r="C44" s="5">
        <f t="shared" ref="C44:C63" si="2">B44/$B$64</f>
        <v>0.16035891985093514</v>
      </c>
    </row>
    <row r="45" spans="1:10" s="1" customFormat="1" x14ac:dyDescent="0.25">
      <c r="A45" s="9" t="s">
        <v>15</v>
      </c>
      <c r="B45" s="6">
        <v>34907</v>
      </c>
      <c r="C45" s="5">
        <f t="shared" si="2"/>
        <v>6.4303096061350165E-2</v>
      </c>
    </row>
    <row r="46" spans="1:10" s="1" customFormat="1" x14ac:dyDescent="0.25">
      <c r="A46" s="9" t="s">
        <v>16</v>
      </c>
      <c r="B46" s="6">
        <v>25074</v>
      </c>
      <c r="C46" s="5">
        <f t="shared" si="2"/>
        <v>4.618947003873991E-2</v>
      </c>
    </row>
    <row r="47" spans="1:10" s="1" customFormat="1" x14ac:dyDescent="0.25">
      <c r="A47" s="9" t="s">
        <v>17</v>
      </c>
      <c r="B47" s="6">
        <v>24483</v>
      </c>
      <c r="C47" s="5">
        <f t="shared" si="2"/>
        <v>4.5100773508752863E-2</v>
      </c>
    </row>
    <row r="48" spans="1:10" s="1" customFormat="1" x14ac:dyDescent="0.25">
      <c r="A48" s="9" t="s">
        <v>18</v>
      </c>
      <c r="B48" s="6">
        <v>18029</v>
      </c>
      <c r="C48" s="5">
        <f t="shared" si="2"/>
        <v>3.3211691605983966E-2</v>
      </c>
    </row>
    <row r="49" spans="1:10" s="1" customFormat="1" x14ac:dyDescent="0.25">
      <c r="A49" s="9" t="s">
        <v>19</v>
      </c>
      <c r="B49" s="6">
        <v>14018</v>
      </c>
      <c r="C49" s="5">
        <f t="shared" si="2"/>
        <v>2.5822923785716524E-2</v>
      </c>
    </row>
    <row r="50" spans="1:10" s="1" customFormat="1" x14ac:dyDescent="0.25">
      <c r="A50" s="9" t="s">
        <v>20</v>
      </c>
      <c r="B50" s="6">
        <v>11986</v>
      </c>
      <c r="C50" s="5">
        <f t="shared" si="2"/>
        <v>2.2079723533713669E-2</v>
      </c>
    </row>
    <row r="51" spans="1:10" s="1" customFormat="1" x14ac:dyDescent="0.25">
      <c r="A51" s="9" t="s">
        <v>21</v>
      </c>
      <c r="B51" s="6">
        <v>11756</v>
      </c>
      <c r="C51" s="5">
        <f t="shared" si="2"/>
        <v>2.1656034528811773E-2</v>
      </c>
    </row>
    <row r="52" spans="1:10" s="1" customFormat="1" x14ac:dyDescent="0.25">
      <c r="A52" s="9" t="s">
        <v>22</v>
      </c>
      <c r="B52" s="6">
        <v>10765</v>
      </c>
      <c r="C52" s="5">
        <f t="shared" si="2"/>
        <v>1.9830487555517074E-2</v>
      </c>
    </row>
    <row r="53" spans="1:10" s="1" customFormat="1" x14ac:dyDescent="0.25">
      <c r="A53" s="9" t="s">
        <v>23</v>
      </c>
      <c r="B53" s="6">
        <v>9674</v>
      </c>
      <c r="C53" s="5">
        <f t="shared" si="2"/>
        <v>1.7820727971395466E-2</v>
      </c>
      <c r="H53"/>
      <c r="I53"/>
      <c r="J53"/>
    </row>
    <row r="54" spans="1:10" s="1" customFormat="1" x14ac:dyDescent="0.25">
      <c r="A54" s="9" t="s">
        <v>24</v>
      </c>
      <c r="B54" s="6">
        <v>8695</v>
      </c>
      <c r="C54" s="5">
        <f t="shared" si="2"/>
        <v>1.6017286511399997E-2</v>
      </c>
      <c r="H54"/>
      <c r="I54"/>
      <c r="J54"/>
    </row>
    <row r="55" spans="1:10" s="1" customFormat="1" x14ac:dyDescent="0.25">
      <c r="A55" s="9" t="s">
        <v>25</v>
      </c>
      <c r="B55" s="6">
        <v>7305</v>
      </c>
      <c r="C55" s="5">
        <f t="shared" si="2"/>
        <v>1.3456731220905922E-2</v>
      </c>
      <c r="H55" s="8"/>
      <c r="I55" s="8"/>
      <c r="J55" s="8"/>
    </row>
    <row r="56" spans="1:10" s="1" customFormat="1" x14ac:dyDescent="0.25">
      <c r="A56" s="9" t="s">
        <v>26</v>
      </c>
      <c r="B56" s="6">
        <v>6945</v>
      </c>
      <c r="C56" s="5">
        <f t="shared" si="2"/>
        <v>1.2793565821929037E-2</v>
      </c>
      <c r="E56"/>
      <c r="F56"/>
      <c r="G56"/>
      <c r="H56"/>
      <c r="I56"/>
      <c r="J56"/>
    </row>
    <row r="57" spans="1:10" s="1" customFormat="1" x14ac:dyDescent="0.25">
      <c r="A57" s="9" t="s">
        <v>27</v>
      </c>
      <c r="B57" s="6">
        <v>4967</v>
      </c>
      <c r="C57" s="5">
        <f t="shared" si="2"/>
        <v>9.1498403797727178E-3</v>
      </c>
      <c r="E57"/>
      <c r="F57"/>
      <c r="G57"/>
      <c r="H57"/>
      <c r="I57"/>
      <c r="J57"/>
    </row>
    <row r="58" spans="1:10" s="1" customFormat="1" x14ac:dyDescent="0.25">
      <c r="A58" s="9" t="s">
        <v>28</v>
      </c>
      <c r="B58" s="6">
        <v>4603</v>
      </c>
      <c r="C58" s="5">
        <f t="shared" si="2"/>
        <v>8.479306476362759E-3</v>
      </c>
      <c r="E58" s="8"/>
      <c r="F58" s="8"/>
      <c r="G58" s="8"/>
      <c r="H58"/>
      <c r="I58"/>
      <c r="J58"/>
    </row>
    <row r="59" spans="1:10" s="1" customFormat="1" x14ac:dyDescent="0.25">
      <c r="A59" s="9" t="s">
        <v>29</v>
      </c>
      <c r="B59" s="6">
        <v>3493</v>
      </c>
      <c r="C59" s="5">
        <f t="shared" si="2"/>
        <v>6.4345464961840359E-3</v>
      </c>
      <c r="E59"/>
      <c r="F59"/>
      <c r="G59"/>
      <c r="H59"/>
      <c r="I59"/>
      <c r="J59"/>
    </row>
    <row r="60" spans="1:10" s="1" customFormat="1" x14ac:dyDescent="0.25">
      <c r="A60" s="9" t="s">
        <v>30</v>
      </c>
      <c r="B60" s="6">
        <v>3368</v>
      </c>
      <c r="C60" s="5">
        <f t="shared" si="2"/>
        <v>6.2042807326503956E-3</v>
      </c>
      <c r="E60"/>
      <c r="F60"/>
      <c r="G60"/>
      <c r="H60"/>
      <c r="I60"/>
      <c r="J60"/>
    </row>
    <row r="61" spans="1:10" s="1" customFormat="1" x14ac:dyDescent="0.25">
      <c r="A61" s="9" t="s">
        <v>31</v>
      </c>
      <c r="B61" s="6">
        <v>3037</v>
      </c>
      <c r="C61" s="5">
        <f t="shared" si="2"/>
        <v>5.5945369908133175E-3</v>
      </c>
      <c r="E61"/>
      <c r="F61"/>
      <c r="G61"/>
      <c r="H61"/>
      <c r="I61"/>
      <c r="J61"/>
    </row>
    <row r="62" spans="1:10" s="1" customFormat="1" x14ac:dyDescent="0.25">
      <c r="A62" s="9" t="s">
        <v>32</v>
      </c>
      <c r="B62" s="6">
        <v>3004</v>
      </c>
      <c r="C62" s="5">
        <f t="shared" si="2"/>
        <v>5.5337468292404358E-3</v>
      </c>
      <c r="E62"/>
      <c r="F62"/>
      <c r="G62"/>
      <c r="H62"/>
      <c r="I62"/>
      <c r="J62"/>
    </row>
    <row r="63" spans="1:10" s="1" customFormat="1" x14ac:dyDescent="0.25">
      <c r="A63" s="13" t="s">
        <v>33</v>
      </c>
      <c r="B63" s="14">
        <v>39781</v>
      </c>
      <c r="C63" s="15">
        <f t="shared" si="2"/>
        <v>7.3281618713053859E-2</v>
      </c>
      <c r="E63"/>
      <c r="F63"/>
      <c r="G63"/>
      <c r="H63"/>
      <c r="I63"/>
      <c r="J63"/>
    </row>
    <row r="64" spans="1:10" ht="15.75" thickBot="1" x14ac:dyDescent="0.3">
      <c r="A64" s="10" t="s">
        <v>5</v>
      </c>
      <c r="B64" s="3">
        <f>SUM(B43:B63)</f>
        <v>542851</v>
      </c>
      <c r="C64" s="2"/>
    </row>
    <row r="65" spans="1:10" ht="15.75" thickBot="1" x14ac:dyDescent="0.3"/>
    <row r="66" spans="1:10" s="8" customFormat="1" ht="34.5" customHeight="1" thickBot="1" x14ac:dyDescent="0.35">
      <c r="A66" s="151" t="s">
        <v>42</v>
      </c>
      <c r="B66" s="152"/>
      <c r="C66" s="153"/>
      <c r="E66"/>
      <c r="F66"/>
      <c r="G66"/>
      <c r="H66"/>
      <c r="I66"/>
      <c r="J66"/>
    </row>
    <row r="67" spans="1:10" x14ac:dyDescent="0.25">
      <c r="A67" s="12" t="s">
        <v>12</v>
      </c>
      <c r="B67" s="4" t="s">
        <v>1</v>
      </c>
      <c r="C67" s="11" t="s">
        <v>2</v>
      </c>
    </row>
    <row r="68" spans="1:10" x14ac:dyDescent="0.25">
      <c r="A68" s="9" t="s">
        <v>13</v>
      </c>
      <c r="B68" s="6">
        <v>122837</v>
      </c>
      <c r="C68" s="5">
        <f>B68/$B$89</f>
        <v>0.49550828758254301</v>
      </c>
    </row>
    <row r="69" spans="1:10" x14ac:dyDescent="0.25">
      <c r="A69" s="9" t="s">
        <v>14</v>
      </c>
      <c r="B69" s="6">
        <v>32181</v>
      </c>
      <c r="C69" s="5">
        <f t="shared" ref="C69:C88" si="3">B69/$B$89</f>
        <v>0.12981391765261133</v>
      </c>
    </row>
    <row r="70" spans="1:10" x14ac:dyDescent="0.25">
      <c r="A70" s="9" t="s">
        <v>15</v>
      </c>
      <c r="B70" s="6">
        <v>12234</v>
      </c>
      <c r="C70" s="5">
        <f t="shared" si="3"/>
        <v>4.9350345500824927E-2</v>
      </c>
    </row>
    <row r="71" spans="1:10" x14ac:dyDescent="0.25">
      <c r="A71" s="9" t="s">
        <v>17</v>
      </c>
      <c r="B71" s="6">
        <v>10667</v>
      </c>
      <c r="C71" s="5">
        <f t="shared" si="3"/>
        <v>4.3029273782679379E-2</v>
      </c>
    </row>
    <row r="72" spans="1:10" x14ac:dyDescent="0.25">
      <c r="A72" s="9" t="s">
        <v>16</v>
      </c>
      <c r="B72" s="6">
        <v>9973</v>
      </c>
      <c r="C72" s="5">
        <f t="shared" si="3"/>
        <v>4.0229769141713827E-2</v>
      </c>
    </row>
    <row r="73" spans="1:10" x14ac:dyDescent="0.25">
      <c r="A73" s="9" t="s">
        <v>18</v>
      </c>
      <c r="B73" s="6">
        <v>7731</v>
      </c>
      <c r="C73" s="5">
        <f t="shared" si="3"/>
        <v>3.1185836281418793E-2</v>
      </c>
    </row>
    <row r="74" spans="1:10" x14ac:dyDescent="0.25">
      <c r="A74" s="9" t="s">
        <v>23</v>
      </c>
      <c r="B74" s="6">
        <v>4964</v>
      </c>
      <c r="C74" s="5">
        <f t="shared" si="3"/>
        <v>2.0024122532785266E-2</v>
      </c>
    </row>
    <row r="75" spans="1:10" x14ac:dyDescent="0.25">
      <c r="A75" s="9" t="s">
        <v>22</v>
      </c>
      <c r="B75" s="6">
        <v>4720</v>
      </c>
      <c r="C75" s="5">
        <f t="shared" si="3"/>
        <v>1.9039858653252709E-2</v>
      </c>
    </row>
    <row r="76" spans="1:10" x14ac:dyDescent="0.25">
      <c r="A76" s="9" t="s">
        <v>19</v>
      </c>
      <c r="B76" s="6">
        <v>4611</v>
      </c>
      <c r="C76" s="5">
        <f t="shared" si="3"/>
        <v>1.8600167002150052E-2</v>
      </c>
    </row>
    <row r="77" spans="1:10" x14ac:dyDescent="0.25">
      <c r="A77" s="9" t="s">
        <v>21</v>
      </c>
      <c r="B77" s="6">
        <v>4369</v>
      </c>
      <c r="C77" s="5">
        <f t="shared" si="3"/>
        <v>1.7623970859334977E-2</v>
      </c>
    </row>
    <row r="78" spans="1:10" x14ac:dyDescent="0.25">
      <c r="A78" s="9" t="s">
        <v>24</v>
      </c>
      <c r="B78" s="6">
        <v>3820</v>
      </c>
      <c r="C78" s="5">
        <f t="shared" si="3"/>
        <v>1.5409377130386728E-2</v>
      </c>
    </row>
    <row r="79" spans="1:10" x14ac:dyDescent="0.25">
      <c r="A79" s="9" t="s">
        <v>20</v>
      </c>
      <c r="B79" s="6">
        <v>3678</v>
      </c>
      <c r="C79" s="5">
        <f t="shared" si="3"/>
        <v>1.483656782344565E-2</v>
      </c>
    </row>
    <row r="80" spans="1:10" x14ac:dyDescent="0.25">
      <c r="A80" s="9" t="s">
        <v>26</v>
      </c>
      <c r="B80" s="6">
        <v>2225</v>
      </c>
      <c r="C80" s="5">
        <f t="shared" si="3"/>
        <v>8.9753570981964577E-3</v>
      </c>
    </row>
    <row r="81" spans="1:3" x14ac:dyDescent="0.25">
      <c r="A81" s="9" t="s">
        <v>27</v>
      </c>
      <c r="B81" s="6">
        <v>2157</v>
      </c>
      <c r="C81" s="5">
        <f t="shared" si="3"/>
        <v>8.7010540498021396E-3</v>
      </c>
    </row>
    <row r="82" spans="1:3" x14ac:dyDescent="0.25">
      <c r="A82" s="9" t="s">
        <v>25</v>
      </c>
      <c r="B82" s="6">
        <v>2072</v>
      </c>
      <c r="C82" s="5">
        <f t="shared" si="3"/>
        <v>8.3581752393092398E-3</v>
      </c>
    </row>
    <row r="83" spans="1:3" x14ac:dyDescent="0.25">
      <c r="A83" s="9" t="s">
        <v>28</v>
      </c>
      <c r="B83" s="6">
        <v>1402</v>
      </c>
      <c r="C83" s="5">
        <f t="shared" si="3"/>
        <v>5.6554834389534528E-3</v>
      </c>
    </row>
    <row r="84" spans="1:3" x14ac:dyDescent="0.25">
      <c r="A84" s="9" t="s">
        <v>31</v>
      </c>
      <c r="B84" s="6">
        <v>1272</v>
      </c>
      <c r="C84" s="5">
        <f t="shared" si="3"/>
        <v>5.1310805523172558E-3</v>
      </c>
    </row>
    <row r="85" spans="1:3" x14ac:dyDescent="0.25">
      <c r="A85" s="9" t="s">
        <v>69</v>
      </c>
      <c r="B85" s="6">
        <v>1269</v>
      </c>
      <c r="C85" s="5">
        <f t="shared" si="3"/>
        <v>5.1189789472410353E-3</v>
      </c>
    </row>
    <row r="86" spans="1:3" x14ac:dyDescent="0.25">
      <c r="A86" s="9" t="s">
        <v>64</v>
      </c>
      <c r="B86" s="6">
        <v>889</v>
      </c>
      <c r="C86" s="5">
        <f t="shared" si="3"/>
        <v>3.586108970919843E-3</v>
      </c>
    </row>
    <row r="87" spans="1:3" x14ac:dyDescent="0.25">
      <c r="A87" s="9" t="s">
        <v>68</v>
      </c>
      <c r="B87" s="6">
        <v>807</v>
      </c>
      <c r="C87" s="5">
        <f t="shared" si="3"/>
        <v>3.2553317655031645E-3</v>
      </c>
    </row>
    <row r="88" spans="1:3" x14ac:dyDescent="0.25">
      <c r="A88" s="13" t="s">
        <v>33</v>
      </c>
      <c r="B88" s="14">
        <v>14023</v>
      </c>
      <c r="C88" s="15">
        <f t="shared" si="3"/>
        <v>5.6566935994610754E-2</v>
      </c>
    </row>
    <row r="89" spans="1:3" ht="15.75" thickBot="1" x14ac:dyDescent="0.3">
      <c r="A89" s="10" t="s">
        <v>5</v>
      </c>
      <c r="B89" s="3">
        <f>SUM(B68:B88)</f>
        <v>247901</v>
      </c>
      <c r="C89" s="2"/>
    </row>
    <row r="90" spans="1:3" ht="15.75" thickBot="1" x14ac:dyDescent="0.3"/>
    <row r="91" spans="1:3" ht="18" thickBot="1" x14ac:dyDescent="0.35">
      <c r="A91" s="155" t="s">
        <v>44</v>
      </c>
      <c r="B91" s="156"/>
      <c r="C91" s="157"/>
    </row>
    <row r="92" spans="1:3" x14ac:dyDescent="0.25">
      <c r="A92" s="12" t="s">
        <v>45</v>
      </c>
      <c r="B92" s="4" t="s">
        <v>7</v>
      </c>
      <c r="C92" s="11" t="s">
        <v>2</v>
      </c>
    </row>
    <row r="93" spans="1:3" x14ac:dyDescent="0.25">
      <c r="A93" s="9" t="s">
        <v>46</v>
      </c>
      <c r="B93" s="6">
        <v>42800</v>
      </c>
      <c r="C93" s="5">
        <f>B93/$B$100</f>
        <v>7.884299743391833E-2</v>
      </c>
    </row>
    <row r="94" spans="1:3" x14ac:dyDescent="0.25">
      <c r="A94" s="9" t="s">
        <v>47</v>
      </c>
      <c r="B94" s="6">
        <v>42860</v>
      </c>
      <c r="C94" s="5">
        <f t="shared" ref="C94:C99" si="4">B94/$B$100</f>
        <v>7.8953525000414485E-2</v>
      </c>
    </row>
    <row r="95" spans="1:3" x14ac:dyDescent="0.25">
      <c r="A95" s="9" t="s">
        <v>48</v>
      </c>
      <c r="B95" s="6">
        <v>95648</v>
      </c>
      <c r="C95" s="5">
        <f t="shared" si="4"/>
        <v>0.17619567800372479</v>
      </c>
    </row>
    <row r="96" spans="1:3" x14ac:dyDescent="0.25">
      <c r="A96" s="9" t="s">
        <v>49</v>
      </c>
      <c r="B96" s="6">
        <v>103191</v>
      </c>
      <c r="C96" s="5">
        <f t="shared" si="4"/>
        <v>0.19009083523839876</v>
      </c>
    </row>
    <row r="97" spans="1:3" x14ac:dyDescent="0.25">
      <c r="A97" s="9" t="s">
        <v>50</v>
      </c>
      <c r="B97" s="6">
        <v>96570</v>
      </c>
      <c r="C97" s="5">
        <f t="shared" si="4"/>
        <v>0.17789411827554891</v>
      </c>
    </row>
    <row r="98" spans="1:3" x14ac:dyDescent="0.25">
      <c r="A98" s="9" t="s">
        <v>51</v>
      </c>
      <c r="B98" s="6">
        <v>73863</v>
      </c>
      <c r="C98" s="5">
        <f t="shared" si="4"/>
        <v>0.13606496073508201</v>
      </c>
    </row>
    <row r="99" spans="1:3" x14ac:dyDescent="0.25">
      <c r="A99" s="13" t="s">
        <v>52</v>
      </c>
      <c r="B99" s="14">
        <v>87919</v>
      </c>
      <c r="C99" s="15">
        <f t="shared" si="4"/>
        <v>0.16195788531291275</v>
      </c>
    </row>
    <row r="100" spans="1:3" ht="15.75" thickBot="1" x14ac:dyDescent="0.3">
      <c r="A100" s="10" t="s">
        <v>5</v>
      </c>
      <c r="B100" s="3">
        <f>SUM(B93:B99)</f>
        <v>542851</v>
      </c>
      <c r="C100" s="2"/>
    </row>
    <row r="101" spans="1:3" ht="15.75" thickBot="1" x14ac:dyDescent="0.3"/>
    <row r="102" spans="1:3" ht="34.5" customHeight="1" thickBot="1" x14ac:dyDescent="0.35">
      <c r="A102" s="151" t="s">
        <v>53</v>
      </c>
      <c r="B102" s="152"/>
      <c r="C102" s="153"/>
    </row>
    <row r="103" spans="1:3" x14ac:dyDescent="0.25">
      <c r="A103" s="12" t="s">
        <v>45</v>
      </c>
      <c r="B103" s="4" t="s">
        <v>7</v>
      </c>
      <c r="C103" s="11" t="s">
        <v>2</v>
      </c>
    </row>
    <row r="104" spans="1:3" x14ac:dyDescent="0.25">
      <c r="A104" s="9" t="s">
        <v>46</v>
      </c>
      <c r="B104" s="6">
        <v>24601</v>
      </c>
      <c r="C104" s="5">
        <f>B104/$B$111</f>
        <v>9.9237195493362268E-2</v>
      </c>
    </row>
    <row r="105" spans="1:3" x14ac:dyDescent="0.25">
      <c r="A105" s="9" t="s">
        <v>47</v>
      </c>
      <c r="B105" s="6">
        <v>22941</v>
      </c>
      <c r="C105" s="5">
        <f t="shared" ref="C105:C110" si="5">B105/$B$111</f>
        <v>9.2540974017853897E-2</v>
      </c>
    </row>
    <row r="106" spans="1:3" x14ac:dyDescent="0.25">
      <c r="A106" s="9" t="s">
        <v>48</v>
      </c>
      <c r="B106" s="6">
        <v>45026</v>
      </c>
      <c r="C106" s="5">
        <f t="shared" si="5"/>
        <v>0.18162895672062637</v>
      </c>
    </row>
    <row r="107" spans="1:3" x14ac:dyDescent="0.25">
      <c r="A107" s="9" t="s">
        <v>49</v>
      </c>
      <c r="B107" s="6">
        <v>45503</v>
      </c>
      <c r="C107" s="5">
        <f t="shared" si="5"/>
        <v>0.18355311192774534</v>
      </c>
    </row>
    <row r="108" spans="1:3" x14ac:dyDescent="0.25">
      <c r="A108" s="9" t="s">
        <v>50</v>
      </c>
      <c r="B108" s="6">
        <v>36428</v>
      </c>
      <c r="C108" s="5">
        <f t="shared" si="5"/>
        <v>0.14694575657218004</v>
      </c>
    </row>
    <row r="109" spans="1:3" x14ac:dyDescent="0.25">
      <c r="A109" s="9" t="s">
        <v>51</v>
      </c>
      <c r="B109" s="6">
        <v>28813</v>
      </c>
      <c r="C109" s="5">
        <f t="shared" si="5"/>
        <v>0.11622784902037507</v>
      </c>
    </row>
    <row r="110" spans="1:3" x14ac:dyDescent="0.25">
      <c r="A110" s="13" t="s">
        <v>52</v>
      </c>
      <c r="B110" s="14">
        <v>44589</v>
      </c>
      <c r="C110" s="15">
        <f t="shared" si="5"/>
        <v>0.17986615624785701</v>
      </c>
    </row>
    <row r="111" spans="1:3" ht="15.75" thickBot="1" x14ac:dyDescent="0.3">
      <c r="A111" s="10" t="s">
        <v>5</v>
      </c>
      <c r="B111" s="3">
        <f>SUM(B104:B110)</f>
        <v>247901</v>
      </c>
      <c r="C111" s="2"/>
    </row>
    <row r="112" spans="1:3" s="40" customFormat="1" x14ac:dyDescent="0.25">
      <c r="A112" s="47"/>
      <c r="B112" s="6"/>
      <c r="C112" s="47"/>
    </row>
    <row r="113" spans="1:32" s="40" customFormat="1" x14ac:dyDescent="0.25">
      <c r="A113" s="49" t="s">
        <v>106</v>
      </c>
      <c r="B113" s="50"/>
      <c r="C113" s="51"/>
      <c r="E113"/>
      <c r="F113"/>
      <c r="G113"/>
    </row>
    <row r="114" spans="1:32" s="40" customFormat="1" x14ac:dyDescent="0.25">
      <c r="A114" s="52" t="s">
        <v>107</v>
      </c>
      <c r="B114" s="50"/>
      <c r="C114" s="51"/>
      <c r="E114"/>
      <c r="F114"/>
      <c r="G114"/>
    </row>
    <row r="115" spans="1:32" s="40" customFormat="1" x14ac:dyDescent="0.25">
      <c r="A115" s="52" t="s">
        <v>108</v>
      </c>
      <c r="B115" s="50"/>
      <c r="C115" s="51"/>
      <c r="E115"/>
      <c r="F115"/>
      <c r="G115"/>
    </row>
    <row r="116" spans="1:32" ht="15.75" thickBot="1" x14ac:dyDescent="0.3">
      <c r="A116" s="40"/>
      <c r="B116" s="40"/>
      <c r="C116" s="40"/>
      <c r="D116" s="40"/>
      <c r="H116" s="40"/>
      <c r="I116" s="40"/>
      <c r="J116" s="40"/>
      <c r="K116" s="40"/>
    </row>
    <row r="117" spans="1:32" ht="18" thickBot="1" x14ac:dyDescent="0.35">
      <c r="A117" s="155" t="s">
        <v>98</v>
      </c>
      <c r="B117" s="156"/>
      <c r="C117" s="157"/>
      <c r="D117" s="40"/>
      <c r="H117" s="40"/>
      <c r="I117" s="40"/>
      <c r="J117" s="40"/>
      <c r="K117" s="40"/>
    </row>
    <row r="118" spans="1:32" x14ac:dyDescent="0.25">
      <c r="A118" s="12" t="s">
        <v>54</v>
      </c>
      <c r="B118" s="4" t="s">
        <v>1</v>
      </c>
      <c r="C118" s="11" t="s">
        <v>2</v>
      </c>
      <c r="D118" s="40"/>
      <c r="E118" s="40"/>
      <c r="F118" s="40"/>
      <c r="G118" s="40"/>
      <c r="H118" s="40"/>
      <c r="I118" s="40"/>
      <c r="J118" s="49"/>
      <c r="K118" s="50"/>
      <c r="L118" s="51"/>
      <c r="M118" s="40"/>
      <c r="N118" s="40"/>
      <c r="O118" s="40"/>
      <c r="P118" s="40"/>
      <c r="Q118" s="40"/>
      <c r="R118" s="40"/>
      <c r="S118" s="40"/>
      <c r="T118" s="40"/>
      <c r="U118" s="40"/>
      <c r="V118" s="40"/>
      <c r="W118" s="40"/>
      <c r="X118" s="40"/>
      <c r="Y118" s="40"/>
      <c r="Z118" s="40"/>
      <c r="AA118" s="40"/>
      <c r="AB118" s="40"/>
      <c r="AC118" s="40"/>
      <c r="AD118" s="40"/>
      <c r="AE118" s="40"/>
      <c r="AF118" s="40"/>
    </row>
    <row r="119" spans="1:32" x14ac:dyDescent="0.25">
      <c r="A119" s="9" t="s">
        <v>55</v>
      </c>
      <c r="B119" s="6">
        <v>2377148</v>
      </c>
      <c r="C119" s="5">
        <f>B119/$B$121</f>
        <v>0.94241329207641122</v>
      </c>
      <c r="E119" s="40"/>
      <c r="F119" s="40"/>
      <c r="G119" s="40"/>
      <c r="J119" s="52"/>
      <c r="K119" s="50"/>
      <c r="L119" s="51"/>
      <c r="M119" s="40"/>
      <c r="N119" s="40"/>
      <c r="O119" s="40"/>
      <c r="P119" s="40"/>
      <c r="Q119" s="40"/>
      <c r="R119" s="40"/>
      <c r="S119" s="40"/>
      <c r="T119" s="40"/>
      <c r="U119" s="40"/>
      <c r="V119" s="40"/>
      <c r="W119" s="40"/>
      <c r="X119" s="40"/>
      <c r="Y119" s="40"/>
      <c r="Z119" s="40"/>
      <c r="AA119" s="40"/>
      <c r="AB119" s="40"/>
      <c r="AC119" s="40"/>
      <c r="AD119" s="40"/>
      <c r="AE119" s="40"/>
      <c r="AF119" s="40"/>
    </row>
    <row r="120" spans="1:32" x14ac:dyDescent="0.25">
      <c r="A120" s="13" t="s">
        <v>58</v>
      </c>
      <c r="B120" s="14">
        <v>145257</v>
      </c>
      <c r="C120" s="15">
        <f>B120/$B$121</f>
        <v>5.7586707923588797E-2</v>
      </c>
      <c r="E120" s="40"/>
      <c r="F120" s="40"/>
      <c r="G120" s="40"/>
      <c r="J120" s="52"/>
      <c r="K120" s="50"/>
      <c r="L120" s="51"/>
      <c r="M120" s="40"/>
      <c r="N120" s="40"/>
      <c r="O120" s="40"/>
      <c r="P120" s="40"/>
      <c r="Q120" s="40"/>
      <c r="R120" s="40"/>
      <c r="S120" s="40"/>
      <c r="T120" s="40"/>
      <c r="U120" s="40"/>
      <c r="V120" s="40"/>
      <c r="W120" s="40"/>
      <c r="X120" s="40"/>
      <c r="Y120" s="40"/>
      <c r="Z120" s="40"/>
      <c r="AA120" s="40"/>
      <c r="AB120" s="40"/>
      <c r="AC120" s="40"/>
      <c r="AD120" s="40"/>
      <c r="AE120" s="40"/>
      <c r="AF120" s="40"/>
    </row>
    <row r="121" spans="1:32" ht="15.75" thickBot="1" x14ac:dyDescent="0.3">
      <c r="A121" s="10" t="s">
        <v>5</v>
      </c>
      <c r="B121" s="3">
        <f>SUM(B119:B120)</f>
        <v>2522405</v>
      </c>
      <c r="C121" s="2"/>
      <c r="E121" s="40"/>
      <c r="F121" s="40"/>
      <c r="G121" s="40"/>
      <c r="J121" s="40"/>
      <c r="K121" s="40"/>
    </row>
    <row r="122" spans="1:32" ht="15.75" thickBot="1" x14ac:dyDescent="0.3">
      <c r="E122" s="40"/>
      <c r="F122" s="40"/>
      <c r="G122" s="40"/>
    </row>
    <row r="123" spans="1:32" ht="34.5" customHeight="1" thickBot="1" x14ac:dyDescent="0.35">
      <c r="A123" s="151" t="s">
        <v>56</v>
      </c>
      <c r="B123" s="152"/>
      <c r="C123" s="153"/>
      <c r="E123" s="40"/>
      <c r="F123" s="40"/>
      <c r="G123" s="40"/>
    </row>
    <row r="124" spans="1:32" x14ac:dyDescent="0.25">
      <c r="A124" s="12" t="s">
        <v>6</v>
      </c>
      <c r="B124" s="4" t="s">
        <v>7</v>
      </c>
      <c r="C124" s="11" t="s">
        <v>2</v>
      </c>
    </row>
    <row r="125" spans="1:32" x14ac:dyDescent="0.25">
      <c r="A125" s="9" t="s">
        <v>36</v>
      </c>
      <c r="B125" s="6">
        <v>123191</v>
      </c>
      <c r="C125" s="5">
        <f t="shared" ref="C125:C130" si="6">B125/$B$131</f>
        <v>7.6991728409335936E-2</v>
      </c>
    </row>
    <row r="126" spans="1:32" x14ac:dyDescent="0.25">
      <c r="A126" s="9" t="s">
        <v>37</v>
      </c>
      <c r="B126" s="6">
        <v>176893</v>
      </c>
      <c r="C126" s="5">
        <f t="shared" si="6"/>
        <v>0.11055432469508861</v>
      </c>
    </row>
    <row r="127" spans="1:32" x14ac:dyDescent="0.25">
      <c r="A127" s="9" t="s">
        <v>38</v>
      </c>
      <c r="B127" s="6">
        <v>203248</v>
      </c>
      <c r="C127" s="5">
        <f t="shared" si="6"/>
        <v>0.12702563349384866</v>
      </c>
    </row>
    <row r="128" spans="1:32" x14ac:dyDescent="0.25">
      <c r="A128" s="9" t="s">
        <v>39</v>
      </c>
      <c r="B128" s="6">
        <v>205586</v>
      </c>
      <c r="C128" s="5">
        <f t="shared" si="6"/>
        <v>0.12848683326510651</v>
      </c>
    </row>
    <row r="129" spans="1:14" x14ac:dyDescent="0.25">
      <c r="A129" s="9" t="s">
        <v>40</v>
      </c>
      <c r="B129" s="6">
        <v>191795</v>
      </c>
      <c r="C129" s="5">
        <f t="shared" si="6"/>
        <v>0.11986775454593748</v>
      </c>
    </row>
    <row r="130" spans="1:14" x14ac:dyDescent="0.25">
      <c r="A130" s="13" t="s">
        <v>8</v>
      </c>
      <c r="B130" s="14">
        <v>699342</v>
      </c>
      <c r="C130" s="15">
        <f t="shared" si="6"/>
        <v>0.4370737255906828</v>
      </c>
    </row>
    <row r="131" spans="1:14" ht="15.75" thickBot="1" x14ac:dyDescent="0.3">
      <c r="A131" s="10" t="s">
        <v>5</v>
      </c>
      <c r="B131" s="3">
        <f>SUM(B125:B130)</f>
        <v>1600055</v>
      </c>
      <c r="C131" s="2"/>
    </row>
    <row r="132" spans="1:14" x14ac:dyDescent="0.25">
      <c r="A132" s="53" t="s">
        <v>109</v>
      </c>
      <c r="B132" s="40"/>
      <c r="C132" s="40"/>
      <c r="D132" s="40"/>
      <c r="H132" s="40"/>
      <c r="I132" s="40"/>
      <c r="J132" s="40"/>
      <c r="K132" s="40"/>
      <c r="L132" s="40"/>
      <c r="M132" s="40"/>
      <c r="N132" s="40"/>
    </row>
    <row r="133" spans="1:14" ht="15.75" thickBot="1" x14ac:dyDescent="0.3"/>
    <row r="134" spans="1:14" ht="18" thickBot="1" x14ac:dyDescent="0.35">
      <c r="A134" s="151" t="s">
        <v>57</v>
      </c>
      <c r="B134" s="152"/>
      <c r="C134" s="153"/>
    </row>
    <row r="135" spans="1:14" x14ac:dyDescent="0.25">
      <c r="A135" s="12" t="s">
        <v>6</v>
      </c>
      <c r="B135" s="4" t="s">
        <v>7</v>
      </c>
      <c r="C135" s="11" t="s">
        <v>2</v>
      </c>
    </row>
    <row r="136" spans="1:14" x14ac:dyDescent="0.25">
      <c r="A136" s="9" t="s">
        <v>36</v>
      </c>
      <c r="B136" s="6">
        <v>22068</v>
      </c>
      <c r="C136" s="5">
        <f t="shared" ref="C136:C141" si="7">B136/$B$142</f>
        <v>0.24646794062789684</v>
      </c>
    </row>
    <row r="137" spans="1:14" x14ac:dyDescent="0.25">
      <c r="A137" s="9" t="s">
        <v>37</v>
      </c>
      <c r="B137" s="6">
        <v>25369</v>
      </c>
      <c r="C137" s="5">
        <f t="shared" si="7"/>
        <v>0.2833353809039838</v>
      </c>
      <c r="E137" s="40"/>
      <c r="F137" s="40"/>
      <c r="G137" s="40"/>
    </row>
    <row r="138" spans="1:14" x14ac:dyDescent="0.25">
      <c r="A138" s="9" t="s">
        <v>38</v>
      </c>
      <c r="B138" s="6">
        <v>15944</v>
      </c>
      <c r="C138" s="5">
        <f t="shared" si="7"/>
        <v>0.17807163518992147</v>
      </c>
    </row>
    <row r="139" spans="1:14" x14ac:dyDescent="0.25">
      <c r="A139" s="9" t="s">
        <v>39</v>
      </c>
      <c r="B139" s="6">
        <v>10262</v>
      </c>
      <c r="C139" s="5">
        <f t="shared" si="7"/>
        <v>0.11461183644750216</v>
      </c>
    </row>
    <row r="140" spans="1:14" x14ac:dyDescent="0.25">
      <c r="A140" s="9" t="s">
        <v>40</v>
      </c>
      <c r="B140" s="6">
        <v>5846</v>
      </c>
      <c r="C140" s="5">
        <f t="shared" si="7"/>
        <v>6.529144376067994E-2</v>
      </c>
    </row>
    <row r="141" spans="1:14" x14ac:dyDescent="0.25">
      <c r="A141" s="13" t="s">
        <v>8</v>
      </c>
      <c r="B141" s="14">
        <v>10048</v>
      </c>
      <c r="C141" s="15">
        <f t="shared" si="7"/>
        <v>0.11222176307001575</v>
      </c>
    </row>
    <row r="142" spans="1:14" ht="15.75" thickBot="1" x14ac:dyDescent="0.3">
      <c r="A142" s="10" t="s">
        <v>5</v>
      </c>
      <c r="B142" s="3">
        <f>SUM(B136:B141)</f>
        <v>89537</v>
      </c>
      <c r="C142" s="2"/>
    </row>
    <row r="143" spans="1:14" ht="15.75" thickBot="1" x14ac:dyDescent="0.3"/>
    <row r="144" spans="1:14" ht="34.5" customHeight="1" thickBot="1" x14ac:dyDescent="0.35">
      <c r="A144" s="151" t="s">
        <v>59</v>
      </c>
      <c r="B144" s="152"/>
      <c r="C144" s="153"/>
    </row>
    <row r="145" spans="1:3" x14ac:dyDescent="0.25">
      <c r="A145" s="12" t="s">
        <v>6</v>
      </c>
      <c r="B145" s="4" t="s">
        <v>7</v>
      </c>
      <c r="C145" s="11" t="s">
        <v>2</v>
      </c>
    </row>
    <row r="146" spans="1:3" x14ac:dyDescent="0.25">
      <c r="A146" s="9" t="s">
        <v>36</v>
      </c>
      <c r="B146" s="6">
        <f>B136</f>
        <v>22068</v>
      </c>
      <c r="C146" s="5">
        <f>B146/$B$148</f>
        <v>0.46520648438982232</v>
      </c>
    </row>
    <row r="147" spans="1:3" x14ac:dyDescent="0.25">
      <c r="A147" s="13" t="s">
        <v>37</v>
      </c>
      <c r="B147" s="14">
        <f>B137</f>
        <v>25369</v>
      </c>
      <c r="C147" s="15">
        <f>B147/$B$148</f>
        <v>0.53479351561017774</v>
      </c>
    </row>
    <row r="148" spans="1:3" ht="15.75" thickBot="1" x14ac:dyDescent="0.3">
      <c r="A148" s="10" t="s">
        <v>5</v>
      </c>
      <c r="B148" s="3">
        <f>SUM(B146:B147)</f>
        <v>47437</v>
      </c>
      <c r="C148" s="2"/>
    </row>
    <row r="149" spans="1:3" ht="15.75" thickBot="1" x14ac:dyDescent="0.3"/>
    <row r="150" spans="1:3" ht="38.25" customHeight="1" thickBot="1" x14ac:dyDescent="0.35">
      <c r="A150" s="151" t="s">
        <v>60</v>
      </c>
      <c r="B150" s="152"/>
      <c r="C150" s="153"/>
    </row>
    <row r="151" spans="1:3" x14ac:dyDescent="0.25">
      <c r="A151" s="12" t="s">
        <v>12</v>
      </c>
      <c r="B151" s="4" t="s">
        <v>1</v>
      </c>
      <c r="C151" s="11" t="s">
        <v>2</v>
      </c>
    </row>
    <row r="152" spans="1:3" x14ac:dyDescent="0.25">
      <c r="A152" s="9" t="s">
        <v>13</v>
      </c>
      <c r="B152" s="6">
        <v>35652</v>
      </c>
      <c r="C152" s="5">
        <f t="shared" ref="C152:C172" si="8">B152/$B$173</f>
        <v>0.39818175726236082</v>
      </c>
    </row>
    <row r="153" spans="1:3" x14ac:dyDescent="0.25">
      <c r="A153" s="9" t="s">
        <v>14</v>
      </c>
      <c r="B153" s="6">
        <v>15313</v>
      </c>
      <c r="C153" s="5">
        <f t="shared" si="8"/>
        <v>0.17102426929649195</v>
      </c>
    </row>
    <row r="154" spans="1:3" x14ac:dyDescent="0.25">
      <c r="A154" s="9" t="s">
        <v>15</v>
      </c>
      <c r="B154" s="6">
        <v>6632</v>
      </c>
      <c r="C154" s="5">
        <f t="shared" si="8"/>
        <v>7.4069937567709437E-2</v>
      </c>
    </row>
    <row r="155" spans="1:3" x14ac:dyDescent="0.25">
      <c r="A155" s="9" t="s">
        <v>17</v>
      </c>
      <c r="B155" s="6">
        <v>4126</v>
      </c>
      <c r="C155" s="5">
        <f t="shared" si="8"/>
        <v>4.6081508203312596E-2</v>
      </c>
    </row>
    <row r="156" spans="1:3" x14ac:dyDescent="0.25">
      <c r="A156" s="9" t="s">
        <v>18</v>
      </c>
      <c r="B156" s="6">
        <v>3789</v>
      </c>
      <c r="C156" s="5">
        <f t="shared" si="8"/>
        <v>4.2317701062130737E-2</v>
      </c>
    </row>
    <row r="157" spans="1:3" x14ac:dyDescent="0.25">
      <c r="A157" s="9" t="s">
        <v>16</v>
      </c>
      <c r="B157" s="6">
        <v>3214</v>
      </c>
      <c r="C157" s="5">
        <f t="shared" si="8"/>
        <v>3.5895774931034095E-2</v>
      </c>
    </row>
    <row r="158" spans="1:3" x14ac:dyDescent="0.25">
      <c r="A158" s="9" t="s">
        <v>22</v>
      </c>
      <c r="B158" s="6">
        <v>2130</v>
      </c>
      <c r="C158" s="5">
        <f t="shared" si="8"/>
        <v>2.3789048103018864E-2</v>
      </c>
    </row>
    <row r="159" spans="1:3" x14ac:dyDescent="0.25">
      <c r="A159" s="9" t="s">
        <v>19</v>
      </c>
      <c r="B159" s="6">
        <v>1729</v>
      </c>
      <c r="C159" s="5">
        <f t="shared" si="8"/>
        <v>1.9310452662027987E-2</v>
      </c>
    </row>
    <row r="160" spans="1:3" x14ac:dyDescent="0.25">
      <c r="A160" s="9" t="s">
        <v>24</v>
      </c>
      <c r="B160" s="6">
        <v>1586</v>
      </c>
      <c r="C160" s="5">
        <f t="shared" si="8"/>
        <v>1.7713347554642215E-2</v>
      </c>
    </row>
    <row r="161" spans="1:7" x14ac:dyDescent="0.25">
      <c r="A161" s="9" t="s">
        <v>23</v>
      </c>
      <c r="B161" s="6">
        <v>1515</v>
      </c>
      <c r="C161" s="5">
        <f t="shared" si="8"/>
        <v>1.6920379284541587E-2</v>
      </c>
    </row>
    <row r="162" spans="1:7" x14ac:dyDescent="0.25">
      <c r="A162" s="9" t="s">
        <v>20</v>
      </c>
      <c r="B162" s="6">
        <v>1377</v>
      </c>
      <c r="C162" s="5">
        <f t="shared" si="8"/>
        <v>1.5379117013078392E-2</v>
      </c>
    </row>
    <row r="163" spans="1:7" x14ac:dyDescent="0.25">
      <c r="A163" s="9" t="s">
        <v>25</v>
      </c>
      <c r="B163" s="6">
        <v>1314</v>
      </c>
      <c r="C163" s="5">
        <f t="shared" si="8"/>
        <v>1.467549728045389E-2</v>
      </c>
    </row>
    <row r="164" spans="1:7" x14ac:dyDescent="0.25">
      <c r="A164" s="9" t="s">
        <v>99</v>
      </c>
      <c r="B164" s="6">
        <v>1157</v>
      </c>
      <c r="C164" s="5">
        <f t="shared" si="8"/>
        <v>1.2922032232484894E-2</v>
      </c>
    </row>
    <row r="165" spans="1:7" x14ac:dyDescent="0.25">
      <c r="A165" s="9" t="s">
        <v>26</v>
      </c>
      <c r="B165" s="6">
        <v>997</v>
      </c>
      <c r="C165" s="5">
        <f t="shared" si="8"/>
        <v>1.1135061482962351E-2</v>
      </c>
    </row>
    <row r="166" spans="1:7" x14ac:dyDescent="0.25">
      <c r="A166" s="9" t="s">
        <v>27</v>
      </c>
      <c r="B166" s="6">
        <v>834</v>
      </c>
      <c r="C166" s="5">
        <f t="shared" si="8"/>
        <v>9.3145850318862595E-3</v>
      </c>
    </row>
    <row r="167" spans="1:7" x14ac:dyDescent="0.25">
      <c r="A167" s="9" t="s">
        <v>28</v>
      </c>
      <c r="B167" s="6">
        <v>719</v>
      </c>
      <c r="C167" s="5">
        <f t="shared" si="8"/>
        <v>8.0301998056669308E-3</v>
      </c>
    </row>
    <row r="168" spans="1:7" x14ac:dyDescent="0.25">
      <c r="A168" s="9" t="s">
        <v>29</v>
      </c>
      <c r="B168" s="6">
        <v>610</v>
      </c>
      <c r="C168" s="5">
        <f t="shared" si="8"/>
        <v>6.812825982554698E-3</v>
      </c>
    </row>
    <row r="169" spans="1:7" x14ac:dyDescent="0.25">
      <c r="A169" s="9" t="s">
        <v>31</v>
      </c>
      <c r="B169" s="6">
        <v>495</v>
      </c>
      <c r="C169" s="5">
        <f t="shared" si="8"/>
        <v>5.5284407563353701E-3</v>
      </c>
    </row>
    <row r="170" spans="1:7" x14ac:dyDescent="0.25">
      <c r="A170" s="9" t="s">
        <v>30</v>
      </c>
      <c r="B170" s="6">
        <v>490</v>
      </c>
      <c r="C170" s="5">
        <f t="shared" si="8"/>
        <v>5.4725979204127903E-3</v>
      </c>
    </row>
    <row r="171" spans="1:7" x14ac:dyDescent="0.25">
      <c r="A171" s="9" t="s">
        <v>32</v>
      </c>
      <c r="B171" s="6">
        <v>464</v>
      </c>
      <c r="C171" s="5">
        <f t="shared" si="8"/>
        <v>5.1822151736153768E-3</v>
      </c>
    </row>
    <row r="172" spans="1:7" x14ac:dyDescent="0.25">
      <c r="A172" s="13" t="s">
        <v>33</v>
      </c>
      <c r="B172" s="14">
        <v>5394</v>
      </c>
      <c r="C172" s="15">
        <f t="shared" si="8"/>
        <v>6.0243251393278754E-2</v>
      </c>
    </row>
    <row r="173" spans="1:7" x14ac:dyDescent="0.25">
      <c r="A173" s="13" t="s">
        <v>5</v>
      </c>
      <c r="B173" s="14">
        <f>SUM(B152:B172)</f>
        <v>89537</v>
      </c>
      <c r="C173" s="16"/>
    </row>
    <row r="174" spans="1:7" x14ac:dyDescent="0.25">
      <c r="A174" s="54" t="s">
        <v>110</v>
      </c>
      <c r="B174" s="40"/>
      <c r="C174" s="40"/>
    </row>
    <row r="175" spans="1:7" s="40" customFormat="1" ht="15.75" thickBot="1" x14ac:dyDescent="0.3">
      <c r="A175" s="55"/>
      <c r="E175"/>
      <c r="F175"/>
      <c r="G175"/>
    </row>
    <row r="176" spans="1:7" ht="36" customHeight="1" thickBot="1" x14ac:dyDescent="0.35">
      <c r="A176" s="151" t="s">
        <v>61</v>
      </c>
      <c r="B176" s="152"/>
      <c r="C176" s="153"/>
    </row>
    <row r="177" spans="1:7" x14ac:dyDescent="0.25">
      <c r="A177" s="12" t="s">
        <v>12</v>
      </c>
      <c r="B177" s="4" t="s">
        <v>1</v>
      </c>
      <c r="C177" s="11" t="s">
        <v>2</v>
      </c>
    </row>
    <row r="178" spans="1:7" x14ac:dyDescent="0.25">
      <c r="A178" s="9" t="s">
        <v>13</v>
      </c>
      <c r="B178" s="6">
        <v>24092</v>
      </c>
      <c r="C178" s="5">
        <f t="shared" ref="C178:C198" si="9">B178/$B$199</f>
        <v>0.50787360077576571</v>
      </c>
    </row>
    <row r="179" spans="1:7" x14ac:dyDescent="0.25">
      <c r="A179" s="9" t="s">
        <v>14</v>
      </c>
      <c r="B179" s="6">
        <v>5631</v>
      </c>
      <c r="C179" s="5">
        <f t="shared" si="9"/>
        <v>0.11870480848282985</v>
      </c>
    </row>
    <row r="180" spans="1:7" x14ac:dyDescent="0.25">
      <c r="A180" s="9" t="s">
        <v>15</v>
      </c>
      <c r="B180" s="6">
        <v>2802</v>
      </c>
      <c r="C180" s="5">
        <f t="shared" si="9"/>
        <v>5.9067816261567978E-2</v>
      </c>
      <c r="E180" s="40"/>
      <c r="F180" s="40"/>
      <c r="G180" s="40"/>
    </row>
    <row r="181" spans="1:7" x14ac:dyDescent="0.25">
      <c r="A181" s="9" t="s">
        <v>17</v>
      </c>
      <c r="B181" s="6">
        <v>2026</v>
      </c>
      <c r="C181" s="5">
        <f t="shared" si="9"/>
        <v>4.2709277568143009E-2</v>
      </c>
    </row>
    <row r="182" spans="1:7" x14ac:dyDescent="0.25">
      <c r="A182" s="9" t="s">
        <v>18</v>
      </c>
      <c r="B182" s="6">
        <v>1851</v>
      </c>
      <c r="C182" s="5">
        <f t="shared" si="9"/>
        <v>3.9020174125682483E-2</v>
      </c>
    </row>
    <row r="183" spans="1:7" x14ac:dyDescent="0.25">
      <c r="A183" s="9" t="s">
        <v>16</v>
      </c>
      <c r="B183" s="6">
        <v>1832</v>
      </c>
      <c r="C183" s="5">
        <f t="shared" si="9"/>
        <v>3.8619642894786768E-2</v>
      </c>
    </row>
    <row r="184" spans="1:7" x14ac:dyDescent="0.25">
      <c r="A184" s="9" t="s">
        <v>22</v>
      </c>
      <c r="B184" s="6">
        <v>1026</v>
      </c>
      <c r="C184" s="5">
        <f t="shared" si="9"/>
        <v>2.1628686468368574E-2</v>
      </c>
    </row>
    <row r="185" spans="1:7" x14ac:dyDescent="0.25">
      <c r="A185" s="9" t="s">
        <v>23</v>
      </c>
      <c r="B185" s="6">
        <v>857</v>
      </c>
      <c r="C185" s="5">
        <f t="shared" si="9"/>
        <v>1.8066066572506694E-2</v>
      </c>
    </row>
    <row r="186" spans="1:7" x14ac:dyDescent="0.25">
      <c r="A186" s="9" t="s">
        <v>24</v>
      </c>
      <c r="B186" s="6">
        <v>779</v>
      </c>
      <c r="C186" s="5">
        <f t="shared" si="9"/>
        <v>1.6421780466724288E-2</v>
      </c>
    </row>
    <row r="187" spans="1:7" x14ac:dyDescent="0.25">
      <c r="A187" s="9" t="s">
        <v>19</v>
      </c>
      <c r="B187" s="6">
        <v>653</v>
      </c>
      <c r="C187" s="5">
        <f t="shared" si="9"/>
        <v>1.3765625988152707E-2</v>
      </c>
    </row>
    <row r="188" spans="1:7" x14ac:dyDescent="0.25">
      <c r="A188" s="9" t="s">
        <v>99</v>
      </c>
      <c r="B188" s="6">
        <v>609</v>
      </c>
      <c r="C188" s="5">
        <f t="shared" si="9"/>
        <v>1.2838079979762633E-2</v>
      </c>
    </row>
    <row r="189" spans="1:7" x14ac:dyDescent="0.25">
      <c r="A189" s="9" t="s">
        <v>20</v>
      </c>
      <c r="B189" s="6">
        <v>451</v>
      </c>
      <c r="C189" s="5">
        <f t="shared" si="9"/>
        <v>9.5073465859982706E-3</v>
      </c>
    </row>
    <row r="190" spans="1:7" x14ac:dyDescent="0.25">
      <c r="A190" s="9" t="s">
        <v>26</v>
      </c>
      <c r="B190" s="6">
        <v>445</v>
      </c>
      <c r="C190" s="5">
        <f t="shared" si="9"/>
        <v>9.3808630393996256E-3</v>
      </c>
    </row>
    <row r="191" spans="1:7" x14ac:dyDescent="0.25">
      <c r="A191" s="9" t="s">
        <v>25</v>
      </c>
      <c r="B191" s="6">
        <v>410</v>
      </c>
      <c r="C191" s="5">
        <f t="shared" si="9"/>
        <v>8.6430423509075201E-3</v>
      </c>
    </row>
    <row r="192" spans="1:7" x14ac:dyDescent="0.25">
      <c r="A192" s="9" t="s">
        <v>28</v>
      </c>
      <c r="B192" s="6">
        <v>354</v>
      </c>
      <c r="C192" s="5">
        <f t="shared" si="9"/>
        <v>7.4625292493201512E-3</v>
      </c>
    </row>
    <row r="193" spans="1:3" x14ac:dyDescent="0.25">
      <c r="A193" s="9" t="s">
        <v>27</v>
      </c>
      <c r="B193" s="6">
        <v>345</v>
      </c>
      <c r="C193" s="5">
        <f t="shared" si="9"/>
        <v>7.2728039294221811E-3</v>
      </c>
    </row>
    <row r="194" spans="1:3" x14ac:dyDescent="0.25">
      <c r="A194" s="9" t="s">
        <v>31</v>
      </c>
      <c r="B194" s="6">
        <v>323</v>
      </c>
      <c r="C194" s="5">
        <f t="shared" si="9"/>
        <v>6.8090309252271438E-3</v>
      </c>
    </row>
    <row r="195" spans="1:3" x14ac:dyDescent="0.25">
      <c r="A195" s="9" t="s">
        <v>96</v>
      </c>
      <c r="B195" s="6">
        <v>242</v>
      </c>
      <c r="C195" s="5">
        <f t="shared" si="9"/>
        <v>5.1015030461454142E-3</v>
      </c>
    </row>
    <row r="196" spans="1:3" x14ac:dyDescent="0.25">
      <c r="A196" s="9" t="s">
        <v>66</v>
      </c>
      <c r="B196" s="6">
        <v>223</v>
      </c>
      <c r="C196" s="5">
        <f t="shared" si="9"/>
        <v>4.7009718152496993E-3</v>
      </c>
    </row>
    <row r="197" spans="1:3" x14ac:dyDescent="0.25">
      <c r="A197" s="9" t="s">
        <v>70</v>
      </c>
      <c r="B197" s="6">
        <v>213</v>
      </c>
      <c r="C197" s="5">
        <f t="shared" si="9"/>
        <v>4.4901659042519554E-3</v>
      </c>
    </row>
    <row r="198" spans="1:3" x14ac:dyDescent="0.25">
      <c r="A198" s="13" t="s">
        <v>33</v>
      </c>
      <c r="B198" s="14">
        <v>2273</v>
      </c>
      <c r="C198" s="15">
        <f t="shared" si="9"/>
        <v>4.7916183569787295E-2</v>
      </c>
    </row>
    <row r="199" spans="1:3" ht="15.75" thickBot="1" x14ac:dyDescent="0.3">
      <c r="A199" s="10" t="s">
        <v>5</v>
      </c>
      <c r="B199" s="3">
        <f>SUM(B178:B198)</f>
        <v>47437</v>
      </c>
      <c r="C199" s="2"/>
    </row>
    <row r="200" spans="1:3" x14ac:dyDescent="0.25">
      <c r="A200" s="56" t="s">
        <v>110</v>
      </c>
      <c r="B200" s="40"/>
      <c r="C200" s="40"/>
    </row>
    <row r="202" spans="1:3" x14ac:dyDescent="0.25">
      <c r="A202" s="40" t="s">
        <v>111</v>
      </c>
    </row>
  </sheetData>
  <mergeCells count="17">
    <mergeCell ref="A123:C123"/>
    <mergeCell ref="A134:C134"/>
    <mergeCell ref="A144:C144"/>
    <mergeCell ref="A150:C150"/>
    <mergeCell ref="A176:C176"/>
    <mergeCell ref="A66:C66"/>
    <mergeCell ref="A1:F1"/>
    <mergeCell ref="A91:C91"/>
    <mergeCell ref="A102:C102"/>
    <mergeCell ref="A117:C117"/>
    <mergeCell ref="A12:C12"/>
    <mergeCell ref="A5:C5"/>
    <mergeCell ref="A24:C24"/>
    <mergeCell ref="A35:C35"/>
    <mergeCell ref="A41:C41"/>
    <mergeCell ref="E12:G12"/>
    <mergeCell ref="E18:G18"/>
  </mergeCells>
  <printOptions horizontalCentered="1"/>
  <pageMargins left="0.5" right="0.5" top="0.5" bottom="0.5" header="0.3" footer="0.3"/>
  <pageSetup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00"/>
  <sheetViews>
    <sheetView workbookViewId="0">
      <selection activeCell="E56" sqref="E56:F68"/>
    </sheetView>
  </sheetViews>
  <sheetFormatPr defaultColWidth="8.85546875" defaultRowHeight="15" x14ac:dyDescent="0.25"/>
  <cols>
    <col min="1" max="1" width="26.7109375" style="20" customWidth="1"/>
    <col min="2" max="2" width="10.7109375" style="20" bestFit="1" customWidth="1"/>
    <col min="3" max="3" width="7.85546875" style="20" customWidth="1"/>
    <col min="4" max="4" width="8.85546875" style="20"/>
    <col min="5" max="5" width="33.85546875" style="20" bestFit="1" customWidth="1"/>
    <col min="6" max="6" width="18.42578125" style="20" bestFit="1" customWidth="1"/>
    <col min="7" max="7" width="15.140625" style="20" customWidth="1"/>
    <col min="8" max="8" width="8.85546875" style="20"/>
    <col min="9" max="9" width="14.85546875" style="20" bestFit="1" customWidth="1"/>
    <col min="10" max="16384" width="8.85546875" style="20"/>
  </cols>
  <sheetData>
    <row r="1" spans="1:10" ht="21" x14ac:dyDescent="0.35">
      <c r="A1" s="165" t="s">
        <v>73</v>
      </c>
      <c r="B1" s="165"/>
      <c r="C1" s="165"/>
      <c r="D1" s="165"/>
      <c r="E1" s="165"/>
      <c r="F1" s="165"/>
    </row>
    <row r="2" spans="1:10" s="40" customFormat="1" x14ac:dyDescent="0.25">
      <c r="A2" s="48" t="s">
        <v>104</v>
      </c>
    </row>
    <row r="3" spans="1:10" s="40" customFormat="1" x14ac:dyDescent="0.25">
      <c r="A3" s="40" t="s">
        <v>105</v>
      </c>
    </row>
    <row r="4" spans="1:10" ht="15.75" thickBot="1" x14ac:dyDescent="0.3">
      <c r="A4" s="40"/>
      <c r="B4" s="40"/>
      <c r="C4" s="40"/>
      <c r="D4" s="40"/>
      <c r="E4" s="40"/>
      <c r="F4" s="40"/>
    </row>
    <row r="5" spans="1:10" ht="18" thickBot="1" x14ac:dyDescent="0.35">
      <c r="A5" s="155" t="s">
        <v>34</v>
      </c>
      <c r="B5" s="156"/>
      <c r="C5" s="157"/>
      <c r="E5" s="76" t="s">
        <v>98</v>
      </c>
      <c r="F5" s="77"/>
      <c r="G5" s="78"/>
      <c r="I5" s="155" t="s">
        <v>62</v>
      </c>
      <c r="J5" s="157"/>
    </row>
    <row r="6" spans="1:10" x14ac:dyDescent="0.25">
      <c r="A6" s="12" t="s">
        <v>0</v>
      </c>
      <c r="B6" s="4" t="s">
        <v>1</v>
      </c>
      <c r="C6" s="11" t="s">
        <v>2</v>
      </c>
      <c r="E6" s="12" t="s">
        <v>54</v>
      </c>
      <c r="F6" s="4" t="s">
        <v>1</v>
      </c>
      <c r="G6" s="11" t="s">
        <v>2</v>
      </c>
      <c r="I6" s="17" t="s">
        <v>74</v>
      </c>
      <c r="J6" s="24"/>
    </row>
    <row r="7" spans="1:10" x14ac:dyDescent="0.25">
      <c r="A7" s="22" t="s">
        <v>3</v>
      </c>
      <c r="B7" s="6">
        <v>163617</v>
      </c>
      <c r="C7" s="5">
        <f>B7/$B$9</f>
        <v>0.9043110595257835</v>
      </c>
      <c r="E7" s="42" t="s">
        <v>55</v>
      </c>
      <c r="F7" s="6">
        <v>73595</v>
      </c>
      <c r="G7" s="5">
        <f>F7/$F$9</f>
        <v>0.95034865702479343</v>
      </c>
      <c r="I7" s="22" t="s">
        <v>75</v>
      </c>
      <c r="J7" s="24"/>
    </row>
    <row r="8" spans="1:10" x14ac:dyDescent="0.25">
      <c r="A8" s="13" t="s">
        <v>4</v>
      </c>
      <c r="B8" s="14">
        <v>17313</v>
      </c>
      <c r="C8" s="15">
        <f>B8/$B$9</f>
        <v>9.5688940474216541E-2</v>
      </c>
      <c r="E8" s="13" t="s">
        <v>58</v>
      </c>
      <c r="F8" s="14">
        <v>3845</v>
      </c>
      <c r="G8" s="15">
        <f>F8/$F$9</f>
        <v>4.9651342975206611E-2</v>
      </c>
      <c r="I8" s="22" t="s">
        <v>76</v>
      </c>
      <c r="J8" s="24"/>
    </row>
    <row r="9" spans="1:10" ht="15.75" thickBot="1" x14ac:dyDescent="0.3">
      <c r="A9" s="23" t="s">
        <v>5</v>
      </c>
      <c r="B9" s="3">
        <f>SUM(B7:B8)</f>
        <v>180930</v>
      </c>
      <c r="C9" s="2"/>
      <c r="E9" s="43" t="s">
        <v>5</v>
      </c>
      <c r="F9" s="3">
        <f>SUM(F7:F8)</f>
        <v>77440</v>
      </c>
      <c r="G9" s="2"/>
      <c r="I9" s="22" t="s">
        <v>77</v>
      </c>
      <c r="J9" s="24"/>
    </row>
    <row r="10" spans="1:10" x14ac:dyDescent="0.25">
      <c r="A10" s="40" t="s">
        <v>124</v>
      </c>
      <c r="B10" s="66"/>
      <c r="C10" s="66"/>
      <c r="D10" s="40"/>
      <c r="E10" s="40" t="s">
        <v>117</v>
      </c>
      <c r="F10" s="40"/>
      <c r="G10" s="40"/>
      <c r="I10" s="22" t="s">
        <v>78</v>
      </c>
      <c r="J10" s="24"/>
    </row>
    <row r="11" spans="1:10" ht="15.75" thickBot="1" x14ac:dyDescent="0.3">
      <c r="E11" s="40"/>
      <c r="F11" s="40"/>
      <c r="G11" s="40"/>
      <c r="I11" s="22" t="s">
        <v>79</v>
      </c>
      <c r="J11" s="24"/>
    </row>
    <row r="12" spans="1:10" ht="35.25" thickBot="1" x14ac:dyDescent="0.35">
      <c r="A12" s="155" t="s">
        <v>35</v>
      </c>
      <c r="B12" s="156"/>
      <c r="C12" s="157"/>
      <c r="E12" s="73" t="s">
        <v>56</v>
      </c>
      <c r="F12" s="74"/>
      <c r="G12" s="75"/>
      <c r="I12" s="22" t="s">
        <v>80</v>
      </c>
      <c r="J12" s="24"/>
    </row>
    <row r="13" spans="1:10" x14ac:dyDescent="0.25">
      <c r="A13" s="12" t="s">
        <v>6</v>
      </c>
      <c r="B13" s="4" t="s">
        <v>7</v>
      </c>
      <c r="C13" s="11" t="s">
        <v>2</v>
      </c>
      <c r="E13" s="12" t="s">
        <v>6</v>
      </c>
      <c r="F13" s="4" t="s">
        <v>7</v>
      </c>
      <c r="G13" s="11" t="s">
        <v>2</v>
      </c>
      <c r="I13" s="22" t="s">
        <v>81</v>
      </c>
      <c r="J13" s="24"/>
    </row>
    <row r="14" spans="1:10" x14ac:dyDescent="0.25">
      <c r="A14" s="22" t="s">
        <v>36</v>
      </c>
      <c r="B14" s="6">
        <v>12262</v>
      </c>
      <c r="C14" s="5">
        <f>B14/$B$21</f>
        <v>6.7772066545072673E-2</v>
      </c>
      <c r="E14" s="42" t="s">
        <v>36</v>
      </c>
      <c r="F14" s="6">
        <v>2049</v>
      </c>
      <c r="G14" s="5">
        <f t="shared" ref="G14:G19" si="0">F14/$F$20</f>
        <v>4.3965239781139365E-2</v>
      </c>
      <c r="I14" s="22"/>
      <c r="J14" s="24"/>
    </row>
    <row r="15" spans="1:10" x14ac:dyDescent="0.25">
      <c r="A15" s="22" t="s">
        <v>37</v>
      </c>
      <c r="B15" s="6">
        <v>16903</v>
      </c>
      <c r="C15" s="5">
        <f t="shared" ref="C15:C20" si="1">B15/$B$21</f>
        <v>9.3422870723484222E-2</v>
      </c>
      <c r="E15" s="42" t="s">
        <v>37</v>
      </c>
      <c r="F15" s="6">
        <v>3473</v>
      </c>
      <c r="G15" s="5">
        <f t="shared" si="0"/>
        <v>7.4519901298143981E-2</v>
      </c>
      <c r="I15" s="22"/>
      <c r="J15" s="24"/>
    </row>
    <row r="16" spans="1:10" x14ac:dyDescent="0.25">
      <c r="A16" s="22" t="s">
        <v>38</v>
      </c>
      <c r="B16" s="6">
        <v>17640</v>
      </c>
      <c r="C16" s="5">
        <f t="shared" si="1"/>
        <v>9.7496269275410385E-2</v>
      </c>
      <c r="E16" s="42" t="s">
        <v>38</v>
      </c>
      <c r="F16" s="6">
        <v>4289</v>
      </c>
      <c r="G16" s="5">
        <f t="shared" si="0"/>
        <v>9.2028752279798301E-2</v>
      </c>
      <c r="I16" s="22"/>
      <c r="J16" s="24"/>
    </row>
    <row r="17" spans="1:10" x14ac:dyDescent="0.25">
      <c r="A17" s="22" t="s">
        <v>39</v>
      </c>
      <c r="B17" s="6">
        <v>17118</v>
      </c>
      <c r="C17" s="5">
        <f t="shared" si="1"/>
        <v>9.4611175592770685E-2</v>
      </c>
      <c r="E17" s="42" t="s">
        <v>39</v>
      </c>
      <c r="F17" s="6">
        <v>4381</v>
      </c>
      <c r="G17" s="5">
        <f t="shared" si="0"/>
        <v>9.4002789400278938E-2</v>
      </c>
      <c r="I17" s="22"/>
      <c r="J17" s="24"/>
    </row>
    <row r="18" spans="1:10" x14ac:dyDescent="0.25">
      <c r="A18" s="22" t="s">
        <v>40</v>
      </c>
      <c r="B18" s="6">
        <v>19378</v>
      </c>
      <c r="C18" s="5">
        <f t="shared" si="1"/>
        <v>0.10710219421875863</v>
      </c>
      <c r="E18" s="42" t="s">
        <v>40</v>
      </c>
      <c r="F18" s="6">
        <v>4996</v>
      </c>
      <c r="G18" s="5">
        <f t="shared" si="0"/>
        <v>0.10719879841218753</v>
      </c>
      <c r="I18" s="22"/>
      <c r="J18" s="24"/>
    </row>
    <row r="19" spans="1:10" x14ac:dyDescent="0.25">
      <c r="A19" s="22" t="s">
        <v>8</v>
      </c>
      <c r="B19" s="6">
        <v>88365</v>
      </c>
      <c r="C19" s="5">
        <f t="shared" si="1"/>
        <v>0.48839330127673686</v>
      </c>
      <c r="E19" s="13" t="s">
        <v>8</v>
      </c>
      <c r="F19" s="14">
        <v>27417</v>
      </c>
      <c r="G19" s="15">
        <f t="shared" si="0"/>
        <v>0.5882845188284519</v>
      </c>
      <c r="I19" s="22"/>
      <c r="J19" s="24"/>
    </row>
    <row r="20" spans="1:10" ht="15.75" thickBot="1" x14ac:dyDescent="0.3">
      <c r="A20" s="13" t="s">
        <v>9</v>
      </c>
      <c r="B20" s="14">
        <v>9264</v>
      </c>
      <c r="C20" s="15">
        <f t="shared" si="1"/>
        <v>5.1202122367766542E-2</v>
      </c>
      <c r="E20" s="43" t="s">
        <v>5</v>
      </c>
      <c r="F20" s="3">
        <f>SUM(F14:F19)</f>
        <v>46605</v>
      </c>
      <c r="G20" s="2"/>
      <c r="I20" s="22"/>
      <c r="J20" s="24"/>
    </row>
    <row r="21" spans="1:10" ht="15.75" thickBot="1" x14ac:dyDescent="0.3">
      <c r="A21" s="23" t="s">
        <v>5</v>
      </c>
      <c r="B21" s="3">
        <f>SUM(B14:B20)</f>
        <v>180930</v>
      </c>
      <c r="C21" s="2"/>
      <c r="E21" s="53" t="s">
        <v>109</v>
      </c>
      <c r="F21" s="40"/>
      <c r="G21" s="40"/>
      <c r="I21" s="22"/>
      <c r="J21" s="24"/>
    </row>
    <row r="22" spans="1:10" ht="15.75" thickBot="1" x14ac:dyDescent="0.3">
      <c r="A22" s="40" t="s">
        <v>124</v>
      </c>
      <c r="B22" s="40"/>
      <c r="C22" s="40"/>
      <c r="D22" s="40"/>
      <c r="E22" s="40"/>
      <c r="F22" s="40"/>
      <c r="G22" s="40"/>
      <c r="I22" s="22"/>
      <c r="J22" s="24"/>
    </row>
    <row r="23" spans="1:10" ht="52.5" thickBot="1" x14ac:dyDescent="0.35">
      <c r="E23" s="73" t="s">
        <v>57</v>
      </c>
      <c r="F23" s="74"/>
      <c r="G23" s="75"/>
      <c r="I23" s="22"/>
      <c r="J23" s="24"/>
    </row>
    <row r="24" spans="1:10" ht="18" thickBot="1" x14ac:dyDescent="0.35">
      <c r="A24" s="155" t="s">
        <v>10</v>
      </c>
      <c r="B24" s="156"/>
      <c r="C24" s="157"/>
      <c r="E24" s="12" t="s">
        <v>6</v>
      </c>
      <c r="F24" s="4" t="s">
        <v>7</v>
      </c>
      <c r="G24" s="11" t="s">
        <v>2</v>
      </c>
      <c r="I24" s="22"/>
      <c r="J24" s="24"/>
    </row>
    <row r="25" spans="1:10" x14ac:dyDescent="0.25">
      <c r="A25" s="12" t="s">
        <v>6</v>
      </c>
      <c r="B25" s="4" t="s">
        <v>7</v>
      </c>
      <c r="C25" s="11" t="s">
        <v>2</v>
      </c>
      <c r="E25" s="42" t="s">
        <v>36</v>
      </c>
      <c r="F25" s="6">
        <v>324</v>
      </c>
      <c r="G25" s="5">
        <f t="shared" ref="G25:G30" si="2">F25/$F$31</f>
        <v>0.12597200622083982</v>
      </c>
      <c r="I25" s="22"/>
      <c r="J25" s="24"/>
    </row>
    <row r="26" spans="1:10" x14ac:dyDescent="0.25">
      <c r="A26" s="22" t="s">
        <v>36</v>
      </c>
      <c r="B26" s="6">
        <v>2242</v>
      </c>
      <c r="C26" s="5">
        <f>B26/$B$33</f>
        <v>0.12949806503783284</v>
      </c>
      <c r="E26" s="42" t="s">
        <v>37</v>
      </c>
      <c r="F26" s="6">
        <v>561</v>
      </c>
      <c r="G26" s="5">
        <f t="shared" si="2"/>
        <v>0.21811819595645413</v>
      </c>
      <c r="I26" s="22"/>
      <c r="J26" s="24"/>
    </row>
    <row r="27" spans="1:10" x14ac:dyDescent="0.25">
      <c r="A27" s="22" t="s">
        <v>37</v>
      </c>
      <c r="B27" s="6">
        <v>3274</v>
      </c>
      <c r="C27" s="5">
        <f t="shared" ref="C27:C32" si="3">B27/$B$33</f>
        <v>0.18910645179922603</v>
      </c>
      <c r="E27" s="42" t="s">
        <v>38</v>
      </c>
      <c r="F27" s="6">
        <v>502</v>
      </c>
      <c r="G27" s="5">
        <f t="shared" si="2"/>
        <v>0.19517884914463451</v>
      </c>
      <c r="I27" s="22"/>
      <c r="J27" s="24"/>
    </row>
    <row r="28" spans="1:10" x14ac:dyDescent="0.25">
      <c r="A28" s="22" t="s">
        <v>38</v>
      </c>
      <c r="B28" s="6">
        <v>2595</v>
      </c>
      <c r="C28" s="5">
        <f t="shared" si="3"/>
        <v>0.14988736787385201</v>
      </c>
      <c r="E28" s="42" t="s">
        <v>39</v>
      </c>
      <c r="F28" s="6">
        <v>366</v>
      </c>
      <c r="G28" s="5">
        <f t="shared" si="2"/>
        <v>0.14230171073094869</v>
      </c>
      <c r="I28" s="22"/>
      <c r="J28" s="24"/>
    </row>
    <row r="29" spans="1:10" x14ac:dyDescent="0.25">
      <c r="A29" s="22" t="s">
        <v>39</v>
      </c>
      <c r="B29" s="6">
        <v>2222</v>
      </c>
      <c r="C29" s="5">
        <f t="shared" si="3"/>
        <v>0.12834286374400738</v>
      </c>
      <c r="E29" s="42" t="s">
        <v>40</v>
      </c>
      <c r="F29" s="6">
        <v>139</v>
      </c>
      <c r="G29" s="5">
        <f t="shared" si="2"/>
        <v>5.4043545878693623E-2</v>
      </c>
      <c r="I29" s="22"/>
      <c r="J29" s="24"/>
    </row>
    <row r="30" spans="1:10" x14ac:dyDescent="0.25">
      <c r="A30" s="22" t="s">
        <v>40</v>
      </c>
      <c r="B30" s="6">
        <v>1418</v>
      </c>
      <c r="C30" s="5">
        <f t="shared" si="3"/>
        <v>8.1903771732224337E-2</v>
      </c>
      <c r="E30" s="13" t="s">
        <v>8</v>
      </c>
      <c r="F30" s="14">
        <v>680</v>
      </c>
      <c r="G30" s="15">
        <f t="shared" si="2"/>
        <v>0.26438569206842921</v>
      </c>
      <c r="I30" s="22"/>
      <c r="J30" s="24"/>
    </row>
    <row r="31" spans="1:10" ht="15.75" thickBot="1" x14ac:dyDescent="0.3">
      <c r="A31" s="22" t="s">
        <v>8</v>
      </c>
      <c r="B31" s="6">
        <v>4774</v>
      </c>
      <c r="C31" s="5">
        <f t="shared" si="3"/>
        <v>0.2757465488361347</v>
      </c>
      <c r="E31" s="43" t="s">
        <v>5</v>
      </c>
      <c r="F31" s="3">
        <f>SUM(F25:F30)</f>
        <v>2572</v>
      </c>
      <c r="G31" s="2"/>
      <c r="I31" s="23"/>
      <c r="J31" s="2"/>
    </row>
    <row r="32" spans="1:10" ht="15.75" thickBot="1" x14ac:dyDescent="0.3">
      <c r="A32" s="13" t="s">
        <v>9</v>
      </c>
      <c r="B32" s="14">
        <v>788</v>
      </c>
      <c r="C32" s="15">
        <f t="shared" si="3"/>
        <v>4.5514930976722691E-2</v>
      </c>
      <c r="E32" s="40"/>
      <c r="F32" s="40"/>
      <c r="G32" s="40"/>
    </row>
    <row r="33" spans="1:34" ht="52.5" thickBot="1" x14ac:dyDescent="0.35">
      <c r="A33" s="23" t="s">
        <v>5</v>
      </c>
      <c r="B33" s="3">
        <f>SUM(B26:B32)</f>
        <v>17313</v>
      </c>
      <c r="C33" s="2"/>
      <c r="E33" s="73" t="s">
        <v>59</v>
      </c>
      <c r="F33" s="74"/>
      <c r="G33" s="75"/>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15.75" thickBot="1" x14ac:dyDescent="0.3">
      <c r="E34" s="12" t="s">
        <v>6</v>
      </c>
      <c r="F34" s="4" t="s">
        <v>7</v>
      </c>
      <c r="G34" s="11" t="s">
        <v>2</v>
      </c>
    </row>
    <row r="35" spans="1:34" ht="36.75" customHeight="1" thickBot="1" x14ac:dyDescent="0.35">
      <c r="A35" s="186" t="s">
        <v>121</v>
      </c>
      <c r="B35" s="187"/>
      <c r="C35" s="188"/>
      <c r="E35" s="42" t="s">
        <v>36</v>
      </c>
      <c r="F35" s="6">
        <f>F25</f>
        <v>324</v>
      </c>
      <c r="G35" s="5">
        <f>F35/$F$37</f>
        <v>0.36610169491525424</v>
      </c>
    </row>
    <row r="36" spans="1:34" x14ac:dyDescent="0.25">
      <c r="A36" s="12" t="s">
        <v>0</v>
      </c>
      <c r="B36" s="4" t="s">
        <v>1</v>
      </c>
      <c r="C36" s="11" t="s">
        <v>2</v>
      </c>
      <c r="E36" s="13" t="s">
        <v>37</v>
      </c>
      <c r="F36" s="14">
        <f>F26</f>
        <v>561</v>
      </c>
      <c r="G36" s="15">
        <f>F36/$F$37</f>
        <v>0.63389830508474576</v>
      </c>
    </row>
    <row r="37" spans="1:34" ht="15.75" thickBot="1" x14ac:dyDescent="0.3">
      <c r="A37" s="42" t="s">
        <v>3</v>
      </c>
      <c r="B37" s="6">
        <v>10020</v>
      </c>
      <c r="C37" s="5">
        <v>0.81699999999999995</v>
      </c>
      <c r="E37" s="43" t="s">
        <v>5</v>
      </c>
      <c r="F37" s="3">
        <f>SUM(F35:F36)</f>
        <v>885</v>
      </c>
      <c r="G37" s="2"/>
    </row>
    <row r="38" spans="1:34" ht="15.75" thickBot="1" x14ac:dyDescent="0.3">
      <c r="A38" s="13" t="s">
        <v>4</v>
      </c>
      <c r="B38" s="14">
        <v>2242</v>
      </c>
      <c r="C38" s="15">
        <v>0.183</v>
      </c>
      <c r="E38" s="40"/>
      <c r="F38" s="40"/>
      <c r="G38" s="40"/>
    </row>
    <row r="39" spans="1:34" ht="52.5" thickBot="1" x14ac:dyDescent="0.35">
      <c r="A39" s="43" t="s">
        <v>5</v>
      </c>
      <c r="B39" s="3">
        <v>12262</v>
      </c>
      <c r="C39" s="46"/>
      <c r="E39" s="73" t="s">
        <v>60</v>
      </c>
      <c r="F39" s="74"/>
      <c r="G39" s="75"/>
    </row>
    <row r="40" spans="1:34" ht="15.75" thickBot="1" x14ac:dyDescent="0.3">
      <c r="A40" s="40"/>
      <c r="B40" s="40"/>
      <c r="C40" s="40"/>
      <c r="E40" s="12" t="s">
        <v>12</v>
      </c>
      <c r="F40" s="4" t="s">
        <v>1</v>
      </c>
      <c r="G40" s="11" t="s">
        <v>2</v>
      </c>
    </row>
    <row r="41" spans="1:34" ht="18" thickBot="1" x14ac:dyDescent="0.35">
      <c r="A41" s="155" t="s">
        <v>119</v>
      </c>
      <c r="B41" s="156"/>
      <c r="C41" s="157"/>
      <c r="E41" s="42" t="s">
        <v>13</v>
      </c>
      <c r="F41" s="6">
        <v>459</v>
      </c>
      <c r="G41" s="5">
        <f t="shared" ref="G41:G51" si="4">F41/$F$52</f>
        <v>0.17846034214618975</v>
      </c>
    </row>
    <row r="42" spans="1:34" x14ac:dyDescent="0.25">
      <c r="A42" s="12" t="s">
        <v>0</v>
      </c>
      <c r="B42" s="4" t="s">
        <v>1</v>
      </c>
      <c r="C42" s="11" t="s">
        <v>2</v>
      </c>
      <c r="E42" s="42" t="s">
        <v>15</v>
      </c>
      <c r="F42" s="6">
        <v>325</v>
      </c>
      <c r="G42" s="5">
        <f t="shared" si="4"/>
        <v>0.12636080870917574</v>
      </c>
    </row>
    <row r="43" spans="1:34" x14ac:dyDescent="0.25">
      <c r="A43" s="42" t="s">
        <v>3</v>
      </c>
      <c r="B43" s="6">
        <v>13629</v>
      </c>
      <c r="C43" s="5">
        <v>0.80600000000000005</v>
      </c>
      <c r="E43" s="42" t="s">
        <v>14</v>
      </c>
      <c r="F43" s="6">
        <v>260</v>
      </c>
      <c r="G43" s="5">
        <f t="shared" si="4"/>
        <v>0.10108864696734059</v>
      </c>
    </row>
    <row r="44" spans="1:34" x14ac:dyDescent="0.25">
      <c r="A44" s="13" t="s">
        <v>4</v>
      </c>
      <c r="B44" s="14">
        <v>3274</v>
      </c>
      <c r="C44" s="15">
        <v>0.19409999999999999</v>
      </c>
      <c r="E44" s="42" t="s">
        <v>82</v>
      </c>
      <c r="F44" s="6">
        <v>249</v>
      </c>
      <c r="G44" s="5">
        <f t="shared" si="4"/>
        <v>9.6811819595645415E-2</v>
      </c>
    </row>
    <row r="45" spans="1:34" ht="15.75" thickBot="1" x14ac:dyDescent="0.3">
      <c r="A45" s="43" t="s">
        <v>5</v>
      </c>
      <c r="B45" s="3">
        <v>16903</v>
      </c>
      <c r="C45" s="2"/>
      <c r="E45" s="42" t="s">
        <v>24</v>
      </c>
      <c r="F45" s="6">
        <v>244</v>
      </c>
      <c r="G45" s="5">
        <f t="shared" si="4"/>
        <v>9.4867807153965783E-2</v>
      </c>
    </row>
    <row r="46" spans="1:34" ht="15.75" thickBot="1" x14ac:dyDescent="0.3">
      <c r="E46" s="42" t="s">
        <v>18</v>
      </c>
      <c r="F46" s="6">
        <v>168</v>
      </c>
      <c r="G46" s="5">
        <f t="shared" si="4"/>
        <v>6.5318818040435461E-2</v>
      </c>
    </row>
    <row r="47" spans="1:34" ht="18" thickBot="1" x14ac:dyDescent="0.35">
      <c r="A47" s="151" t="s">
        <v>41</v>
      </c>
      <c r="B47" s="152"/>
      <c r="C47" s="153"/>
      <c r="E47" s="42" t="s">
        <v>26</v>
      </c>
      <c r="F47" s="6">
        <v>148</v>
      </c>
      <c r="G47" s="5">
        <f t="shared" si="4"/>
        <v>5.7542768273716953E-2</v>
      </c>
    </row>
    <row r="48" spans="1:34" x14ac:dyDescent="0.25">
      <c r="A48" s="12" t="s">
        <v>6</v>
      </c>
      <c r="B48" s="4" t="s">
        <v>7</v>
      </c>
      <c r="C48" s="11" t="s">
        <v>2</v>
      </c>
      <c r="E48" s="42" t="s">
        <v>16</v>
      </c>
      <c r="F48" s="6">
        <v>130</v>
      </c>
      <c r="G48" s="5">
        <f t="shared" si="4"/>
        <v>5.0544323483670293E-2</v>
      </c>
    </row>
    <row r="49" spans="1:34" x14ac:dyDescent="0.25">
      <c r="A49" s="22" t="s">
        <v>36</v>
      </c>
      <c r="B49" s="6">
        <f>B26</f>
        <v>2242</v>
      </c>
      <c r="C49" s="5">
        <f>B49/$B$51</f>
        <v>0.4064539521392313</v>
      </c>
      <c r="E49" s="42" t="s">
        <v>20</v>
      </c>
      <c r="F49" s="6">
        <v>114</v>
      </c>
      <c r="G49" s="5">
        <f t="shared" si="4"/>
        <v>4.432348367029549E-2</v>
      </c>
    </row>
    <row r="50" spans="1:34" x14ac:dyDescent="0.25">
      <c r="A50" s="13" t="s">
        <v>37</v>
      </c>
      <c r="B50" s="14">
        <f>B27</f>
        <v>3274</v>
      </c>
      <c r="C50" s="15">
        <f>B50/$B$51</f>
        <v>0.5935460478607687</v>
      </c>
      <c r="E50" s="42" t="s">
        <v>23</v>
      </c>
      <c r="F50" s="6">
        <v>68</v>
      </c>
      <c r="G50" s="5">
        <f t="shared" si="4"/>
        <v>2.6438569206842923E-2</v>
      </c>
    </row>
    <row r="51" spans="1:34" ht="15.75" thickBot="1" x14ac:dyDescent="0.3">
      <c r="A51" s="23" t="s">
        <v>5</v>
      </c>
      <c r="B51" s="3">
        <f>SUM(B49:B50)</f>
        <v>5516</v>
      </c>
      <c r="C51" s="2"/>
      <c r="E51" s="13" t="s">
        <v>33</v>
      </c>
      <c r="F51" s="14">
        <v>407</v>
      </c>
      <c r="G51" s="15">
        <f t="shared" si="4"/>
        <v>0.15824261275272161</v>
      </c>
    </row>
    <row r="52" spans="1:34" ht="15.75" thickBot="1" x14ac:dyDescent="0.3">
      <c r="E52" s="43" t="s">
        <v>5</v>
      </c>
      <c r="F52" s="3">
        <f>SUM(F41:F51)</f>
        <v>2572</v>
      </c>
      <c r="G52" s="2"/>
    </row>
    <row r="53" spans="1:34" ht="18" thickBot="1" x14ac:dyDescent="0.35">
      <c r="A53" s="155" t="s">
        <v>44</v>
      </c>
      <c r="B53" s="156"/>
      <c r="C53" s="157"/>
      <c r="E53" s="54" t="s">
        <v>110</v>
      </c>
      <c r="F53" s="54"/>
      <c r="G53" s="54"/>
    </row>
    <row r="54" spans="1:34" s="21" customFormat="1" ht="15.75" thickBot="1" x14ac:dyDescent="0.3">
      <c r="A54" s="12" t="s">
        <v>45</v>
      </c>
      <c r="B54" s="4" t="s">
        <v>7</v>
      </c>
      <c r="C54" s="11" t="s">
        <v>2</v>
      </c>
      <c r="E54" s="40"/>
      <c r="F54" s="40"/>
      <c r="G54" s="4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row>
    <row r="55" spans="1:34" ht="69.75" thickBot="1" x14ac:dyDescent="0.35">
      <c r="A55" s="42" t="s">
        <v>46</v>
      </c>
      <c r="B55" s="6">
        <v>843</v>
      </c>
      <c r="C55" s="5">
        <f t="shared" ref="C55:C61" si="5">B55/$B$62</f>
        <v>4.8691734534742681E-2</v>
      </c>
      <c r="E55" s="73" t="s">
        <v>61</v>
      </c>
      <c r="F55" s="74"/>
      <c r="G55" s="75"/>
    </row>
    <row r="56" spans="1:34" ht="36.75" customHeight="1" x14ac:dyDescent="0.25">
      <c r="A56" s="42" t="s">
        <v>47</v>
      </c>
      <c r="B56" s="6">
        <v>1430</v>
      </c>
      <c r="C56" s="5">
        <f t="shared" si="5"/>
        <v>8.2596892508519607E-2</v>
      </c>
      <c r="E56" s="12" t="s">
        <v>12</v>
      </c>
      <c r="F56" s="4" t="s">
        <v>1</v>
      </c>
      <c r="G56" s="11" t="s">
        <v>2</v>
      </c>
    </row>
    <row r="57" spans="1:34" x14ac:dyDescent="0.25">
      <c r="A57" s="42" t="s">
        <v>48</v>
      </c>
      <c r="B57" s="6">
        <v>3315</v>
      </c>
      <c r="C57" s="5">
        <f t="shared" si="5"/>
        <v>0.19147461445156819</v>
      </c>
      <c r="E57" s="42" t="s">
        <v>13</v>
      </c>
      <c r="F57" s="6">
        <v>250</v>
      </c>
      <c r="G57" s="5">
        <f t="shared" ref="G57:G67" si="6">F57/$F$68</f>
        <v>0.2824858757062147</v>
      </c>
    </row>
    <row r="58" spans="1:34" x14ac:dyDescent="0.25">
      <c r="A58" s="42" t="s">
        <v>49</v>
      </c>
      <c r="B58" s="6">
        <v>3037</v>
      </c>
      <c r="C58" s="5">
        <f t="shared" si="5"/>
        <v>0.17541731646739445</v>
      </c>
      <c r="E58" s="42" t="s">
        <v>82</v>
      </c>
      <c r="F58" s="6">
        <v>131</v>
      </c>
      <c r="G58" s="5">
        <f t="shared" si="6"/>
        <v>0.1480225988700565</v>
      </c>
    </row>
    <row r="59" spans="1:34" x14ac:dyDescent="0.25">
      <c r="A59" s="42" t="s">
        <v>50</v>
      </c>
      <c r="B59" s="6">
        <v>3135</v>
      </c>
      <c r="C59" s="5">
        <f t="shared" si="5"/>
        <v>0.18107780280713914</v>
      </c>
      <c r="E59" s="42" t="s">
        <v>15</v>
      </c>
      <c r="F59" s="6">
        <v>107</v>
      </c>
      <c r="G59" s="5">
        <f t="shared" si="6"/>
        <v>0.12090395480225989</v>
      </c>
    </row>
    <row r="60" spans="1:34" x14ac:dyDescent="0.25">
      <c r="A60" s="42" t="s">
        <v>51</v>
      </c>
      <c r="B60" s="6">
        <v>2045</v>
      </c>
      <c r="C60" s="5">
        <f t="shared" si="5"/>
        <v>0.11811933229365217</v>
      </c>
      <c r="E60" s="42" t="s">
        <v>26</v>
      </c>
      <c r="F60" s="6">
        <v>103</v>
      </c>
      <c r="G60" s="5">
        <f t="shared" si="6"/>
        <v>0.11638418079096045</v>
      </c>
    </row>
    <row r="61" spans="1:34" x14ac:dyDescent="0.25">
      <c r="A61" s="13" t="s">
        <v>52</v>
      </c>
      <c r="B61" s="14">
        <v>3508</v>
      </c>
      <c r="C61" s="15">
        <f t="shared" si="5"/>
        <v>0.20262230693698377</v>
      </c>
      <c r="E61" s="42" t="s">
        <v>24</v>
      </c>
      <c r="F61" s="6">
        <v>96</v>
      </c>
      <c r="G61" s="5">
        <f t="shared" si="6"/>
        <v>0.10847457627118644</v>
      </c>
    </row>
    <row r="62" spans="1:34" ht="15.75" thickBot="1" x14ac:dyDescent="0.3">
      <c r="A62" s="43" t="s">
        <v>5</v>
      </c>
      <c r="B62" s="3">
        <f>SUM(B55:B61)</f>
        <v>17313</v>
      </c>
      <c r="C62" s="2"/>
      <c r="E62" s="42" t="s">
        <v>18</v>
      </c>
      <c r="F62" s="6">
        <v>86</v>
      </c>
      <c r="G62" s="5">
        <f t="shared" si="6"/>
        <v>9.7175141242937857E-2</v>
      </c>
    </row>
    <row r="63" spans="1:34" ht="15.75" thickBot="1" x14ac:dyDescent="0.3">
      <c r="A63" s="40"/>
      <c r="B63" s="40"/>
      <c r="C63" s="40"/>
      <c r="E63" s="42" t="s">
        <v>16</v>
      </c>
      <c r="F63" s="6">
        <v>34</v>
      </c>
      <c r="G63" s="5">
        <f t="shared" si="6"/>
        <v>3.84180790960452E-2</v>
      </c>
    </row>
    <row r="64" spans="1:34" ht="52.5" thickBot="1" x14ac:dyDescent="0.35">
      <c r="A64" s="73" t="s">
        <v>53</v>
      </c>
      <c r="B64" s="74"/>
      <c r="C64" s="75"/>
      <c r="E64" s="42" t="s">
        <v>27</v>
      </c>
      <c r="F64" s="6">
        <v>33</v>
      </c>
      <c r="G64" s="5">
        <f t="shared" si="6"/>
        <v>3.7288135593220341E-2</v>
      </c>
    </row>
    <row r="65" spans="1:7" x14ac:dyDescent="0.25">
      <c r="A65" s="12" t="s">
        <v>45</v>
      </c>
      <c r="B65" s="4" t="s">
        <v>7</v>
      </c>
      <c r="C65" s="11" t="s">
        <v>2</v>
      </c>
      <c r="E65" s="42" t="s">
        <v>101</v>
      </c>
      <c r="F65" s="6">
        <v>18</v>
      </c>
      <c r="G65" s="5">
        <f t="shared" si="6"/>
        <v>2.0338983050847456E-2</v>
      </c>
    </row>
    <row r="66" spans="1:7" x14ac:dyDescent="0.25">
      <c r="A66" s="42" t="s">
        <v>46</v>
      </c>
      <c r="B66" s="6">
        <v>282</v>
      </c>
      <c r="C66" s="5">
        <f t="shared" ref="C66:C72" si="7">B66/$B$73</f>
        <v>5.1124002900652644E-2</v>
      </c>
      <c r="E66" s="42" t="s">
        <v>65</v>
      </c>
      <c r="F66" s="6">
        <v>15</v>
      </c>
      <c r="G66" s="5">
        <f t="shared" si="6"/>
        <v>1.6949152542372881E-2</v>
      </c>
    </row>
    <row r="67" spans="1:7" x14ac:dyDescent="0.25">
      <c r="A67" s="42" t="s">
        <v>47</v>
      </c>
      <c r="B67" s="6">
        <v>443</v>
      </c>
      <c r="C67" s="5">
        <f t="shared" si="7"/>
        <v>8.031182015953589E-2</v>
      </c>
      <c r="E67" s="13" t="s">
        <v>23</v>
      </c>
      <c r="F67" s="14">
        <v>12</v>
      </c>
      <c r="G67" s="15">
        <f t="shared" si="6"/>
        <v>1.3559322033898305E-2</v>
      </c>
    </row>
    <row r="68" spans="1:7" ht="15.75" thickBot="1" x14ac:dyDescent="0.3">
      <c r="A68" s="42" t="s">
        <v>48</v>
      </c>
      <c r="B68" s="6">
        <v>1059</v>
      </c>
      <c r="C68" s="5">
        <f t="shared" si="7"/>
        <v>0.19198694706308919</v>
      </c>
      <c r="E68" s="43" t="s">
        <v>5</v>
      </c>
      <c r="F68" s="3">
        <f>SUM(F57:F67)</f>
        <v>885</v>
      </c>
      <c r="G68" s="2"/>
    </row>
    <row r="69" spans="1:7" x14ac:dyDescent="0.25">
      <c r="A69" s="42" t="s">
        <v>49</v>
      </c>
      <c r="B69" s="6">
        <v>1158</v>
      </c>
      <c r="C69" s="5">
        <f t="shared" si="7"/>
        <v>0.20993473531544599</v>
      </c>
    </row>
    <row r="70" spans="1:7" x14ac:dyDescent="0.25">
      <c r="A70" s="42" t="s">
        <v>50</v>
      </c>
      <c r="B70" s="6">
        <v>828</v>
      </c>
      <c r="C70" s="5">
        <f t="shared" si="7"/>
        <v>0.15010877447425672</v>
      </c>
    </row>
    <row r="71" spans="1:7" x14ac:dyDescent="0.25">
      <c r="A71" s="42" t="s">
        <v>51</v>
      </c>
      <c r="B71" s="6">
        <v>349</v>
      </c>
      <c r="C71" s="5">
        <f t="shared" si="7"/>
        <v>6.327048585931834E-2</v>
      </c>
    </row>
    <row r="72" spans="1:7" x14ac:dyDescent="0.25">
      <c r="A72" s="13" t="s">
        <v>52</v>
      </c>
      <c r="B72" s="14">
        <v>1397</v>
      </c>
      <c r="C72" s="15">
        <f t="shared" si="7"/>
        <v>0.25326323422770125</v>
      </c>
    </row>
    <row r="73" spans="1:7" ht="15.75" thickBot="1" x14ac:dyDescent="0.3">
      <c r="A73" s="43" t="s">
        <v>5</v>
      </c>
      <c r="B73" s="3">
        <f>SUM(B66:B72)</f>
        <v>5516</v>
      </c>
      <c r="C73" s="2"/>
    </row>
    <row r="75" spans="1:7" ht="15.75" thickBot="1" x14ac:dyDescent="0.3"/>
    <row r="76" spans="1:7" ht="18" thickBot="1" x14ac:dyDescent="0.35">
      <c r="A76" s="76" t="s">
        <v>11</v>
      </c>
      <c r="B76" s="77"/>
      <c r="C76" s="78"/>
    </row>
    <row r="77" spans="1:7" x14ac:dyDescent="0.25">
      <c r="A77" s="12" t="s">
        <v>12</v>
      </c>
      <c r="B77" s="4" t="s">
        <v>1</v>
      </c>
      <c r="C77" s="11" t="s">
        <v>2</v>
      </c>
    </row>
    <row r="78" spans="1:7" x14ac:dyDescent="0.25">
      <c r="A78" s="18" t="s">
        <v>13</v>
      </c>
      <c r="B78" s="6">
        <v>4109</v>
      </c>
      <c r="C78" s="5">
        <f t="shared" ref="C78:C88" si="8">B78/$B$89</f>
        <v>0.23733610581643852</v>
      </c>
    </row>
    <row r="79" spans="1:7" x14ac:dyDescent="0.25">
      <c r="A79" s="18" t="s">
        <v>15</v>
      </c>
      <c r="B79" s="6">
        <v>2049</v>
      </c>
      <c r="C79" s="5">
        <f t="shared" si="8"/>
        <v>0.11835037255241726</v>
      </c>
    </row>
    <row r="80" spans="1:7" x14ac:dyDescent="0.25">
      <c r="A80" s="18" t="s">
        <v>82</v>
      </c>
      <c r="B80" s="6">
        <v>1565</v>
      </c>
      <c r="C80" s="5">
        <f t="shared" si="8"/>
        <v>9.0394501241841396E-2</v>
      </c>
    </row>
    <row r="81" spans="1:22" x14ac:dyDescent="0.25">
      <c r="A81" s="18" t="s">
        <v>14</v>
      </c>
      <c r="B81" s="6">
        <v>1095</v>
      </c>
      <c r="C81" s="5">
        <f t="shared" si="8"/>
        <v>6.3247270836943342E-2</v>
      </c>
    </row>
    <row r="82" spans="1:22" ht="36.75" customHeight="1" x14ac:dyDescent="0.25">
      <c r="A82" s="18" t="s">
        <v>24</v>
      </c>
      <c r="B82" s="6">
        <v>973</v>
      </c>
      <c r="C82" s="5">
        <f t="shared" si="8"/>
        <v>5.6200542944608099E-2</v>
      </c>
    </row>
    <row r="83" spans="1:22" x14ac:dyDescent="0.25">
      <c r="A83" s="18" t="s">
        <v>26</v>
      </c>
      <c r="B83" s="6">
        <v>833</v>
      </c>
      <c r="C83" s="5">
        <f t="shared" si="8"/>
        <v>4.8114133887829952E-2</v>
      </c>
    </row>
    <row r="84" spans="1:22" x14ac:dyDescent="0.25">
      <c r="A84" s="18" t="s">
        <v>20</v>
      </c>
      <c r="B84" s="6">
        <v>736</v>
      </c>
      <c r="C84" s="5">
        <f t="shared" si="8"/>
        <v>4.2511407612776525E-2</v>
      </c>
    </row>
    <row r="85" spans="1:22" x14ac:dyDescent="0.25">
      <c r="A85" s="18" t="s">
        <v>27</v>
      </c>
      <c r="B85" s="6">
        <v>555</v>
      </c>
      <c r="C85" s="5">
        <f t="shared" si="8"/>
        <v>3.2056835903656211E-2</v>
      </c>
    </row>
    <row r="86" spans="1:22" x14ac:dyDescent="0.25">
      <c r="A86" s="18" t="s">
        <v>29</v>
      </c>
      <c r="B86" s="6">
        <v>546</v>
      </c>
      <c r="C86" s="5">
        <f t="shared" si="8"/>
        <v>3.1536995321434759E-2</v>
      </c>
    </row>
    <row r="87" spans="1:22" x14ac:dyDescent="0.25">
      <c r="A87" s="18" t="s">
        <v>16</v>
      </c>
      <c r="B87" s="6">
        <v>545</v>
      </c>
      <c r="C87" s="5">
        <f t="shared" si="8"/>
        <v>3.1479235256743489E-2</v>
      </c>
    </row>
    <row r="88" spans="1:22" x14ac:dyDescent="0.25">
      <c r="A88" s="19" t="s">
        <v>33</v>
      </c>
      <c r="B88" s="14">
        <v>4307</v>
      </c>
      <c r="C88" s="15">
        <f t="shared" si="8"/>
        <v>0.24877259862531045</v>
      </c>
    </row>
    <row r="89" spans="1:22" ht="15.75" thickBot="1" x14ac:dyDescent="0.3">
      <c r="A89" s="43" t="s">
        <v>5</v>
      </c>
      <c r="B89" s="3">
        <f>SUM(B78:B88)</f>
        <v>17313</v>
      </c>
      <c r="C89" s="2"/>
    </row>
    <row r="90" spans="1:22" ht="15.75" thickBot="1" x14ac:dyDescent="0.3">
      <c r="A90" s="40"/>
      <c r="B90" s="40"/>
      <c r="C90" s="40"/>
    </row>
    <row r="91" spans="1:22" ht="52.5" thickBot="1" x14ac:dyDescent="0.35">
      <c r="A91" s="73" t="s">
        <v>42</v>
      </c>
      <c r="B91" s="74"/>
      <c r="C91" s="75"/>
      <c r="F91" s="40"/>
      <c r="G91" s="40"/>
    </row>
    <row r="92" spans="1:22" s="40" customFormat="1" x14ac:dyDescent="0.25">
      <c r="A92" s="12" t="s">
        <v>12</v>
      </c>
      <c r="B92" s="4" t="s">
        <v>1</v>
      </c>
      <c r="C92" s="11" t="s">
        <v>2</v>
      </c>
      <c r="D92" s="20"/>
      <c r="E92" s="20"/>
    </row>
    <row r="93" spans="1:22" x14ac:dyDescent="0.25">
      <c r="A93" s="42" t="s">
        <v>13</v>
      </c>
      <c r="B93" s="6">
        <v>1824</v>
      </c>
      <c r="C93" s="5">
        <f t="shared" ref="C93:C103" si="9">B93/$B$104</f>
        <v>0.33067440174039159</v>
      </c>
      <c r="F93" s="40"/>
      <c r="G93" s="40"/>
      <c r="H93" s="40"/>
      <c r="I93" s="40"/>
      <c r="J93" s="40"/>
      <c r="K93" s="40"/>
      <c r="L93" s="40"/>
      <c r="M93" s="40"/>
      <c r="N93" s="40"/>
      <c r="O93" s="40"/>
      <c r="P93" s="40"/>
      <c r="Q93" s="40"/>
      <c r="R93" s="40"/>
      <c r="S93" s="40"/>
      <c r="T93" s="40"/>
      <c r="U93" s="40"/>
      <c r="V93" s="40"/>
    </row>
    <row r="94" spans="1:22" ht="17.100000000000001" customHeight="1" x14ac:dyDescent="0.25">
      <c r="A94" s="42" t="s">
        <v>24</v>
      </c>
      <c r="B94" s="6">
        <v>429</v>
      </c>
      <c r="C94" s="5">
        <f t="shared" si="9"/>
        <v>7.7773749093546049E-2</v>
      </c>
      <c r="D94" s="21"/>
      <c r="F94" s="40"/>
      <c r="G94" s="40"/>
      <c r="H94" s="40"/>
      <c r="I94" s="40"/>
      <c r="J94" s="40"/>
      <c r="K94" s="40"/>
      <c r="L94" s="40"/>
      <c r="M94" s="40"/>
      <c r="N94" s="40"/>
      <c r="O94" s="40"/>
      <c r="P94" s="40"/>
      <c r="Q94" s="40"/>
      <c r="R94" s="40"/>
      <c r="S94" s="40"/>
      <c r="T94" s="40"/>
      <c r="U94" s="40"/>
      <c r="V94" s="40"/>
    </row>
    <row r="95" spans="1:22" x14ac:dyDescent="0.25">
      <c r="A95" s="42" t="s">
        <v>15</v>
      </c>
      <c r="B95" s="6">
        <v>428</v>
      </c>
      <c r="C95" s="5">
        <f t="shared" si="9"/>
        <v>7.75924583031182E-2</v>
      </c>
      <c r="H95" s="40"/>
      <c r="I95" s="40"/>
      <c r="J95" s="40"/>
      <c r="K95" s="40"/>
      <c r="L95" s="40"/>
      <c r="M95" s="40"/>
      <c r="N95" s="40"/>
      <c r="O95" s="40"/>
      <c r="P95" s="40"/>
      <c r="Q95" s="40"/>
      <c r="R95" s="40"/>
      <c r="S95" s="40"/>
      <c r="T95" s="40"/>
      <c r="U95" s="40"/>
      <c r="V95" s="40"/>
    </row>
    <row r="96" spans="1:22" x14ac:dyDescent="0.25">
      <c r="A96" s="42" t="s">
        <v>82</v>
      </c>
      <c r="B96" s="6">
        <v>374</v>
      </c>
      <c r="C96" s="5">
        <f t="shared" si="9"/>
        <v>6.7802755620014504E-2</v>
      </c>
    </row>
    <row r="97" spans="1:7" x14ac:dyDescent="0.25">
      <c r="A97" s="42" t="s">
        <v>14</v>
      </c>
      <c r="B97" s="6">
        <v>288</v>
      </c>
      <c r="C97" s="5">
        <f t="shared" si="9"/>
        <v>5.2211747643219723E-2</v>
      </c>
    </row>
    <row r="98" spans="1:7" x14ac:dyDescent="0.25">
      <c r="A98" s="42" t="s">
        <v>26</v>
      </c>
      <c r="B98" s="6">
        <v>272</v>
      </c>
      <c r="C98" s="5">
        <f t="shared" si="9"/>
        <v>4.9311094996374184E-2</v>
      </c>
    </row>
    <row r="99" spans="1:7" x14ac:dyDescent="0.25">
      <c r="A99" s="42" t="s">
        <v>18</v>
      </c>
      <c r="B99" s="6">
        <v>257</v>
      </c>
      <c r="C99" s="5">
        <f t="shared" si="9"/>
        <v>4.6591733139956487E-2</v>
      </c>
    </row>
    <row r="100" spans="1:7" x14ac:dyDescent="0.25">
      <c r="A100" s="42" t="s">
        <v>27</v>
      </c>
      <c r="B100" s="6">
        <v>222</v>
      </c>
      <c r="C100" s="5">
        <f t="shared" si="9"/>
        <v>4.024655547498187E-2</v>
      </c>
    </row>
    <row r="101" spans="1:7" x14ac:dyDescent="0.25">
      <c r="A101" s="42" t="s">
        <v>23</v>
      </c>
      <c r="B101" s="6">
        <v>218</v>
      </c>
      <c r="C101" s="5">
        <f t="shared" si="9"/>
        <v>3.9521392313270488E-2</v>
      </c>
    </row>
    <row r="102" spans="1:7" x14ac:dyDescent="0.25">
      <c r="A102" s="22" t="s">
        <v>16</v>
      </c>
      <c r="B102" s="6">
        <v>210</v>
      </c>
      <c r="C102" s="5">
        <f t="shared" si="9"/>
        <v>3.8071065989847719E-2</v>
      </c>
    </row>
    <row r="103" spans="1:7" x14ac:dyDescent="0.25">
      <c r="A103" s="13" t="s">
        <v>33</v>
      </c>
      <c r="B103" s="14">
        <v>994</v>
      </c>
      <c r="C103" s="15">
        <f t="shared" si="9"/>
        <v>0.1802030456852792</v>
      </c>
    </row>
    <row r="104" spans="1:7" ht="34.5" customHeight="1" thickBot="1" x14ac:dyDescent="0.3">
      <c r="A104" s="23" t="s">
        <v>5</v>
      </c>
      <c r="B104" s="3">
        <f>SUM(B93:B103)</f>
        <v>5516</v>
      </c>
      <c r="C104" s="2"/>
    </row>
    <row r="111" spans="1:7" x14ac:dyDescent="0.25">
      <c r="D111" s="40"/>
      <c r="E111" s="40"/>
    </row>
    <row r="112" spans="1:7" x14ac:dyDescent="0.25">
      <c r="D112" s="40"/>
      <c r="E112" s="40"/>
      <c r="F112" s="40"/>
      <c r="G112" s="40"/>
    </row>
    <row r="113" spans="4:15" x14ac:dyDescent="0.25">
      <c r="D113" s="40"/>
      <c r="E113" s="40"/>
      <c r="H113" s="40"/>
      <c r="I113" s="40"/>
      <c r="J113" s="40"/>
      <c r="K113" s="40"/>
      <c r="L113" s="40"/>
      <c r="M113" s="40"/>
      <c r="N113" s="40"/>
      <c r="O113" s="40"/>
    </row>
    <row r="114" spans="4:15" x14ac:dyDescent="0.25">
      <c r="D114" s="40"/>
      <c r="E114" s="40"/>
    </row>
    <row r="115" spans="4:15" ht="36" customHeight="1" x14ac:dyDescent="0.25">
      <c r="D115" s="40"/>
      <c r="E115" s="40"/>
    </row>
    <row r="116" spans="4:15" x14ac:dyDescent="0.25">
      <c r="D116" s="40"/>
      <c r="E116" s="40"/>
    </row>
    <row r="117" spans="4:15" x14ac:dyDescent="0.25">
      <c r="D117" s="40"/>
      <c r="E117" s="40"/>
    </row>
    <row r="118" spans="4:15" x14ac:dyDescent="0.25">
      <c r="D118" s="40"/>
      <c r="E118" s="40"/>
    </row>
    <row r="119" spans="4:15" x14ac:dyDescent="0.25">
      <c r="D119" s="40"/>
      <c r="E119" s="40"/>
    </row>
    <row r="120" spans="4:15" x14ac:dyDescent="0.25">
      <c r="D120" s="40"/>
      <c r="E120" s="40"/>
    </row>
    <row r="121" spans="4:15" x14ac:dyDescent="0.25">
      <c r="D121" s="40"/>
      <c r="E121" s="40"/>
    </row>
    <row r="122" spans="4:15" x14ac:dyDescent="0.25">
      <c r="D122" s="40"/>
      <c r="E122" s="40"/>
    </row>
    <row r="123" spans="4:15" x14ac:dyDescent="0.25">
      <c r="D123" s="40"/>
      <c r="E123" s="40"/>
    </row>
    <row r="124" spans="4:15" x14ac:dyDescent="0.25">
      <c r="D124" s="40"/>
      <c r="E124" s="40"/>
    </row>
    <row r="125" spans="4:15" ht="35.25" customHeight="1" x14ac:dyDescent="0.25">
      <c r="D125" s="40"/>
      <c r="E125" s="40"/>
    </row>
    <row r="126" spans="4:15" x14ac:dyDescent="0.25">
      <c r="D126" s="40"/>
      <c r="E126" s="40"/>
    </row>
    <row r="127" spans="4:15" x14ac:dyDescent="0.25">
      <c r="D127" s="40"/>
      <c r="E127" s="40"/>
    </row>
    <row r="128" spans="4:15" x14ac:dyDescent="0.25">
      <c r="D128" s="40"/>
      <c r="E128" s="40"/>
    </row>
    <row r="129" spans="1:5" x14ac:dyDescent="0.25">
      <c r="D129" s="40"/>
      <c r="E129" s="40"/>
    </row>
    <row r="130" spans="1:5" x14ac:dyDescent="0.25">
      <c r="A130" s="47"/>
      <c r="B130" s="6"/>
      <c r="C130" s="47"/>
      <c r="D130" s="40"/>
      <c r="E130" s="40"/>
    </row>
    <row r="131" spans="1:5" ht="36" customHeight="1" x14ac:dyDescent="0.25">
      <c r="A131" s="49" t="s">
        <v>106</v>
      </c>
      <c r="B131" s="40"/>
      <c r="C131" s="40"/>
      <c r="D131" s="40"/>
      <c r="E131" s="40"/>
    </row>
    <row r="132" spans="1:5" x14ac:dyDescent="0.25">
      <c r="A132" s="52" t="s">
        <v>107</v>
      </c>
      <c r="B132" s="40"/>
      <c r="C132" s="40"/>
      <c r="D132" s="40"/>
      <c r="E132" s="40"/>
    </row>
    <row r="133" spans="1:5" x14ac:dyDescent="0.25">
      <c r="A133" s="52" t="s">
        <v>108</v>
      </c>
      <c r="B133" s="40"/>
      <c r="C133" s="40"/>
      <c r="D133" s="40"/>
      <c r="E133" s="40"/>
    </row>
    <row r="134" spans="1:5" x14ac:dyDescent="0.25">
      <c r="A134" s="40"/>
      <c r="B134" s="40"/>
      <c r="C134" s="40"/>
      <c r="D134" s="40"/>
      <c r="E134" s="40"/>
    </row>
    <row r="135" spans="1:5" x14ac:dyDescent="0.25">
      <c r="D135" s="40"/>
      <c r="E135" s="40"/>
    </row>
    <row r="136" spans="1:5" x14ac:dyDescent="0.25">
      <c r="D136" s="40"/>
      <c r="E136" s="40"/>
    </row>
    <row r="137" spans="1:5" x14ac:dyDescent="0.25">
      <c r="D137" s="40"/>
      <c r="E137" s="40"/>
    </row>
    <row r="138" spans="1:5" x14ac:dyDescent="0.25">
      <c r="D138" s="40"/>
      <c r="E138" s="40"/>
    </row>
    <row r="139" spans="1:5" x14ac:dyDescent="0.25">
      <c r="D139" s="40"/>
      <c r="E139" s="40"/>
    </row>
    <row r="140" spans="1:5" x14ac:dyDescent="0.25">
      <c r="D140" s="40"/>
      <c r="E140" s="40"/>
    </row>
    <row r="141" spans="1:5" x14ac:dyDescent="0.25">
      <c r="D141" s="40"/>
      <c r="E141" s="40"/>
    </row>
    <row r="142" spans="1:5" x14ac:dyDescent="0.25">
      <c r="D142" s="40"/>
      <c r="E142" s="40"/>
    </row>
    <row r="143" spans="1:5" x14ac:dyDescent="0.25">
      <c r="D143" s="40"/>
      <c r="E143" s="40"/>
    </row>
    <row r="144" spans="1:5" x14ac:dyDescent="0.25">
      <c r="D144" s="40"/>
      <c r="E144" s="40"/>
    </row>
    <row r="145" spans="4:5" x14ac:dyDescent="0.25">
      <c r="D145" s="40"/>
      <c r="E145" s="40"/>
    </row>
    <row r="146" spans="4:5" x14ac:dyDescent="0.25">
      <c r="D146" s="40"/>
      <c r="E146" s="40"/>
    </row>
    <row r="147" spans="4:5" ht="36" customHeight="1" x14ac:dyDescent="0.25">
      <c r="D147" s="40"/>
      <c r="E147" s="40"/>
    </row>
    <row r="148" spans="4:5" x14ac:dyDescent="0.25">
      <c r="D148" s="40"/>
      <c r="E148" s="40"/>
    </row>
    <row r="149" spans="4:5" x14ac:dyDescent="0.25">
      <c r="D149" s="40"/>
      <c r="E149" s="40"/>
    </row>
    <row r="150" spans="4:5" x14ac:dyDescent="0.25">
      <c r="D150" s="40"/>
      <c r="E150" s="40"/>
    </row>
    <row r="151" spans="4:5" x14ac:dyDescent="0.25">
      <c r="D151" s="40"/>
      <c r="E151" s="40"/>
    </row>
    <row r="152" spans="4:5" x14ac:dyDescent="0.25">
      <c r="D152" s="40"/>
      <c r="E152" s="40"/>
    </row>
    <row r="153" spans="4:5" x14ac:dyDescent="0.25">
      <c r="D153" s="40"/>
      <c r="E153" s="40"/>
    </row>
    <row r="154" spans="4:5" x14ac:dyDescent="0.25">
      <c r="D154" s="40"/>
      <c r="E154" s="40"/>
    </row>
    <row r="155" spans="4:5" x14ac:dyDescent="0.25">
      <c r="D155" s="40"/>
      <c r="E155" s="40"/>
    </row>
    <row r="156" spans="4:5" x14ac:dyDescent="0.25">
      <c r="D156" s="40"/>
      <c r="E156" s="40"/>
    </row>
    <row r="157" spans="4:5" x14ac:dyDescent="0.25">
      <c r="D157" s="40"/>
      <c r="E157" s="40"/>
    </row>
    <row r="158" spans="4:5" x14ac:dyDescent="0.25">
      <c r="D158" s="40"/>
      <c r="E158" s="40"/>
    </row>
    <row r="159" spans="4:5" x14ac:dyDescent="0.25">
      <c r="D159" s="40"/>
      <c r="E159" s="40"/>
    </row>
    <row r="160" spans="4:5" x14ac:dyDescent="0.25">
      <c r="D160" s="40"/>
      <c r="E160" s="40"/>
    </row>
    <row r="161" spans="4:8" x14ac:dyDescent="0.25">
      <c r="D161" s="40"/>
      <c r="E161" s="40"/>
      <c r="F161" s="40"/>
      <c r="G161" s="40"/>
    </row>
    <row r="162" spans="4:8" x14ac:dyDescent="0.25">
      <c r="D162" s="40"/>
      <c r="E162" s="40"/>
      <c r="H162" s="40"/>
    </row>
    <row r="163" spans="4:8" x14ac:dyDescent="0.25">
      <c r="D163" s="40"/>
      <c r="E163" s="40"/>
    </row>
    <row r="164" spans="4:8" x14ac:dyDescent="0.25">
      <c r="D164" s="40"/>
      <c r="E164" s="40"/>
    </row>
    <row r="165" spans="4:8" x14ac:dyDescent="0.25">
      <c r="D165" s="40"/>
      <c r="E165" s="40"/>
    </row>
    <row r="166" spans="4:8" x14ac:dyDescent="0.25">
      <c r="D166" s="40"/>
      <c r="E166" s="40"/>
    </row>
    <row r="167" spans="4:8" x14ac:dyDescent="0.25">
      <c r="D167" s="40"/>
      <c r="E167" s="40"/>
    </row>
    <row r="168" spans="4:8" x14ac:dyDescent="0.25">
      <c r="D168" s="40"/>
      <c r="E168" s="40"/>
    </row>
    <row r="169" spans="4:8" x14ac:dyDescent="0.25">
      <c r="D169" s="40"/>
      <c r="E169" s="40"/>
    </row>
    <row r="170" spans="4:8" x14ac:dyDescent="0.25">
      <c r="D170" s="40"/>
      <c r="E170" s="40"/>
    </row>
    <row r="171" spans="4:8" x14ac:dyDescent="0.25">
      <c r="D171" s="40"/>
      <c r="E171" s="40"/>
    </row>
    <row r="172" spans="4:8" x14ac:dyDescent="0.25">
      <c r="D172" s="40"/>
      <c r="E172" s="40"/>
    </row>
    <row r="173" spans="4:8" x14ac:dyDescent="0.25">
      <c r="D173" s="40"/>
      <c r="E173" s="40"/>
    </row>
    <row r="174" spans="4:8" x14ac:dyDescent="0.25">
      <c r="D174" s="40"/>
      <c r="E174" s="40"/>
    </row>
    <row r="175" spans="4:8" x14ac:dyDescent="0.25">
      <c r="D175" s="40"/>
      <c r="E175" s="40"/>
    </row>
    <row r="176" spans="4:8" x14ac:dyDescent="0.25">
      <c r="D176" s="40"/>
      <c r="E176" s="40"/>
    </row>
    <row r="177" spans="4:5" x14ac:dyDescent="0.25">
      <c r="D177" s="40"/>
      <c r="E177" s="40"/>
    </row>
    <row r="178" spans="4:5" x14ac:dyDescent="0.25">
      <c r="D178" s="40"/>
      <c r="E178" s="40"/>
    </row>
    <row r="179" spans="4:5" x14ac:dyDescent="0.25">
      <c r="D179" s="40"/>
      <c r="E179" s="40"/>
    </row>
    <row r="180" spans="4:5" x14ac:dyDescent="0.25">
      <c r="D180" s="40"/>
      <c r="E180" s="40"/>
    </row>
    <row r="181" spans="4:5" x14ac:dyDescent="0.25">
      <c r="D181" s="40"/>
      <c r="E181" s="40"/>
    </row>
    <row r="182" spans="4:5" x14ac:dyDescent="0.25">
      <c r="D182" s="40"/>
      <c r="E182" s="40"/>
    </row>
    <row r="183" spans="4:5" x14ac:dyDescent="0.25">
      <c r="D183" s="40"/>
      <c r="E183" s="40"/>
    </row>
    <row r="184" spans="4:5" x14ac:dyDescent="0.25">
      <c r="D184" s="40"/>
      <c r="E184" s="40"/>
    </row>
    <row r="185" spans="4:5" x14ac:dyDescent="0.25">
      <c r="D185" s="40"/>
      <c r="E185" s="40"/>
    </row>
    <row r="186" spans="4:5" x14ac:dyDescent="0.25">
      <c r="D186" s="40"/>
      <c r="E186" s="40"/>
    </row>
    <row r="187" spans="4:5" x14ac:dyDescent="0.25">
      <c r="D187" s="40"/>
      <c r="E187" s="40"/>
    </row>
    <row r="188" spans="4:5" x14ac:dyDescent="0.25">
      <c r="D188" s="40"/>
      <c r="E188" s="40"/>
    </row>
    <row r="189" spans="4:5" x14ac:dyDescent="0.25">
      <c r="D189" s="40"/>
      <c r="E189" s="40"/>
    </row>
    <row r="190" spans="4:5" x14ac:dyDescent="0.25">
      <c r="D190" s="40"/>
      <c r="E190" s="40"/>
    </row>
    <row r="191" spans="4:5" x14ac:dyDescent="0.25">
      <c r="D191" s="40"/>
      <c r="E191" s="40"/>
    </row>
    <row r="192" spans="4:5" x14ac:dyDescent="0.25">
      <c r="D192" s="40"/>
      <c r="E192" s="40"/>
    </row>
    <row r="193" spans="1:5" x14ac:dyDescent="0.25">
      <c r="D193" s="40"/>
      <c r="E193" s="40"/>
    </row>
    <row r="194" spans="1:5" x14ac:dyDescent="0.25">
      <c r="D194" s="40"/>
      <c r="E194" s="40"/>
    </row>
    <row r="195" spans="1:5" x14ac:dyDescent="0.25">
      <c r="D195" s="40"/>
      <c r="E195" s="40"/>
    </row>
    <row r="196" spans="1:5" x14ac:dyDescent="0.25">
      <c r="D196" s="40"/>
      <c r="E196" s="40"/>
    </row>
    <row r="197" spans="1:5" x14ac:dyDescent="0.25">
      <c r="D197" s="40"/>
      <c r="E197" s="40"/>
    </row>
    <row r="198" spans="1:5" x14ac:dyDescent="0.25">
      <c r="D198" s="40"/>
      <c r="E198" s="40"/>
    </row>
    <row r="199" spans="1:5" x14ac:dyDescent="0.25">
      <c r="A199" s="40"/>
      <c r="B199" s="40"/>
      <c r="C199" s="40"/>
      <c r="D199" s="40"/>
      <c r="E199" s="40"/>
    </row>
    <row r="200" spans="1:5" x14ac:dyDescent="0.25">
      <c r="A200" s="40" t="s">
        <v>111</v>
      </c>
      <c r="B200" s="40"/>
      <c r="C200" s="40"/>
      <c r="D200" s="40"/>
      <c r="E200" s="40"/>
    </row>
  </sheetData>
  <mergeCells count="9">
    <mergeCell ref="A47:C47"/>
    <mergeCell ref="A53:C53"/>
    <mergeCell ref="A1:F1"/>
    <mergeCell ref="A5:C5"/>
    <mergeCell ref="I5:J5"/>
    <mergeCell ref="A12:C12"/>
    <mergeCell ref="A24:C24"/>
    <mergeCell ref="A35:C35"/>
    <mergeCell ref="A41:C4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2"/>
  <sheetViews>
    <sheetView workbookViewId="0">
      <selection activeCell="E57" sqref="E57:F67"/>
    </sheetView>
  </sheetViews>
  <sheetFormatPr defaultColWidth="8.85546875" defaultRowHeight="15" x14ac:dyDescent="0.25"/>
  <cols>
    <col min="1" max="1" width="26.7109375" style="25" customWidth="1"/>
    <col min="2" max="2" width="10.7109375" style="25" bestFit="1" customWidth="1"/>
    <col min="3" max="3" width="7.85546875" style="25" customWidth="1"/>
    <col min="4" max="4" width="8.85546875" style="25"/>
    <col min="5" max="5" width="33.85546875" style="25" bestFit="1" customWidth="1"/>
    <col min="6" max="6" width="18.42578125" style="25" bestFit="1" customWidth="1"/>
    <col min="7" max="7" width="15" style="25" customWidth="1"/>
    <col min="8" max="8" width="15" style="40" customWidth="1"/>
    <col min="9" max="9" width="28" style="25" bestFit="1" customWidth="1"/>
    <col min="10" max="16384" width="8.85546875" style="25"/>
  </cols>
  <sheetData>
    <row r="1" spans="1:10" ht="21" x14ac:dyDescent="0.35">
      <c r="A1" s="165" t="s">
        <v>83</v>
      </c>
      <c r="B1" s="165"/>
      <c r="C1" s="165"/>
      <c r="D1" s="165"/>
      <c r="E1" s="165"/>
      <c r="F1" s="165"/>
    </row>
    <row r="2" spans="1:10" s="40" customFormat="1" x14ac:dyDescent="0.25">
      <c r="A2" s="48" t="s">
        <v>104</v>
      </c>
    </row>
    <row r="3" spans="1:10" s="40" customFormat="1" x14ac:dyDescent="0.25">
      <c r="A3" s="40" t="s">
        <v>105</v>
      </c>
    </row>
    <row r="4" spans="1:10" ht="15.75" thickBot="1" x14ac:dyDescent="0.3"/>
    <row r="5" spans="1:10" ht="18" thickBot="1" x14ac:dyDescent="0.35">
      <c r="A5" s="155" t="s">
        <v>34</v>
      </c>
      <c r="B5" s="156"/>
      <c r="C5" s="157"/>
      <c r="E5" s="76" t="s">
        <v>98</v>
      </c>
      <c r="F5" s="77"/>
      <c r="G5" s="78"/>
      <c r="I5" s="155" t="s">
        <v>62</v>
      </c>
      <c r="J5" s="157"/>
    </row>
    <row r="6" spans="1:10" x14ac:dyDescent="0.25">
      <c r="A6" s="12" t="s">
        <v>0</v>
      </c>
      <c r="B6" s="4" t="s">
        <v>1</v>
      </c>
      <c r="C6" s="11" t="s">
        <v>2</v>
      </c>
      <c r="E6" s="12" t="s">
        <v>54</v>
      </c>
      <c r="F6" s="4" t="s">
        <v>1</v>
      </c>
      <c r="G6" s="11" t="s">
        <v>2</v>
      </c>
      <c r="I6" s="17" t="s">
        <v>84</v>
      </c>
      <c r="J6" s="29"/>
    </row>
    <row r="7" spans="1:10" x14ac:dyDescent="0.25">
      <c r="A7" s="27" t="s">
        <v>3</v>
      </c>
      <c r="B7" s="6">
        <v>94872</v>
      </c>
      <c r="C7" s="5">
        <f>B7/$B$9</f>
        <v>0.94077048936486685</v>
      </c>
      <c r="E7" s="42" t="s">
        <v>55</v>
      </c>
      <c r="F7" s="6">
        <v>41448</v>
      </c>
      <c r="G7" s="5">
        <f>F7/$F$9</f>
        <v>0.96775549277358797</v>
      </c>
      <c r="I7" s="27" t="s">
        <v>85</v>
      </c>
      <c r="J7" s="29"/>
    </row>
    <row r="8" spans="1:10" x14ac:dyDescent="0.25">
      <c r="A8" s="13" t="s">
        <v>4</v>
      </c>
      <c r="B8" s="14">
        <v>5973</v>
      </c>
      <c r="C8" s="15">
        <f>B8/$B$9</f>
        <v>5.9229510635133126E-2</v>
      </c>
      <c r="E8" s="13" t="s">
        <v>58</v>
      </c>
      <c r="F8" s="14">
        <v>1381</v>
      </c>
      <c r="G8" s="15">
        <f>F8/$F$9</f>
        <v>3.2244507226412013E-2</v>
      </c>
      <c r="I8" s="27" t="s">
        <v>86</v>
      </c>
      <c r="J8" s="29"/>
    </row>
    <row r="9" spans="1:10" ht="15.75" thickBot="1" x14ac:dyDescent="0.3">
      <c r="A9" s="28" t="s">
        <v>5</v>
      </c>
      <c r="B9" s="3">
        <f>SUM(B7:B8)</f>
        <v>100845</v>
      </c>
      <c r="C9" s="2"/>
      <c r="E9" s="43" t="s">
        <v>5</v>
      </c>
      <c r="F9" s="3">
        <f>SUM(F7:F8)</f>
        <v>42829</v>
      </c>
      <c r="G9" s="2"/>
      <c r="I9" s="27" t="s">
        <v>87</v>
      </c>
      <c r="J9" s="29"/>
    </row>
    <row r="10" spans="1:10" x14ac:dyDescent="0.25">
      <c r="A10" s="40" t="s">
        <v>125</v>
      </c>
      <c r="B10" s="66"/>
      <c r="C10" s="66"/>
      <c r="D10" s="40"/>
      <c r="E10" s="40" t="s">
        <v>117</v>
      </c>
      <c r="F10" s="40"/>
      <c r="G10" s="40"/>
      <c r="I10" s="27" t="s">
        <v>88</v>
      </c>
      <c r="J10" s="29"/>
    </row>
    <row r="11" spans="1:10" ht="15.75" thickBot="1" x14ac:dyDescent="0.3">
      <c r="E11" s="40"/>
      <c r="F11" s="40"/>
      <c r="G11" s="40"/>
      <c r="I11" s="27" t="s">
        <v>89</v>
      </c>
      <c r="J11" s="29"/>
    </row>
    <row r="12" spans="1:10" ht="35.25" thickBot="1" x14ac:dyDescent="0.35">
      <c r="A12" s="155" t="s">
        <v>35</v>
      </c>
      <c r="B12" s="156"/>
      <c r="C12" s="157"/>
      <c r="E12" s="73" t="s">
        <v>56</v>
      </c>
      <c r="F12" s="74"/>
      <c r="G12" s="75"/>
      <c r="H12" s="70"/>
      <c r="I12" s="27" t="s">
        <v>90</v>
      </c>
      <c r="J12" s="29"/>
    </row>
    <row r="13" spans="1:10" x14ac:dyDescent="0.25">
      <c r="A13" s="12" t="s">
        <v>6</v>
      </c>
      <c r="B13" s="4" t="s">
        <v>7</v>
      </c>
      <c r="C13" s="11" t="s">
        <v>2</v>
      </c>
      <c r="E13" s="12" t="s">
        <v>6</v>
      </c>
      <c r="F13" s="4" t="s">
        <v>7</v>
      </c>
      <c r="G13" s="11" t="s">
        <v>2</v>
      </c>
      <c r="H13" s="71"/>
      <c r="I13" s="27"/>
      <c r="J13" s="29"/>
    </row>
    <row r="14" spans="1:10" x14ac:dyDescent="0.25">
      <c r="A14" s="27" t="s">
        <v>36</v>
      </c>
      <c r="B14" s="6">
        <v>4796</v>
      </c>
      <c r="C14" s="5">
        <f>B14/$B$21</f>
        <v>4.7558133769646488E-2</v>
      </c>
      <c r="E14" s="42" t="s">
        <v>36</v>
      </c>
      <c r="F14" s="6">
        <v>916</v>
      </c>
      <c r="G14" s="5">
        <f t="shared" ref="G14:G19" si="0">F14/$F$20</f>
        <v>3.2438557971527726E-2</v>
      </c>
      <c r="H14" s="69"/>
      <c r="I14" s="27"/>
      <c r="J14" s="29"/>
    </row>
    <row r="15" spans="1:10" x14ac:dyDescent="0.25">
      <c r="A15" s="27" t="s">
        <v>37</v>
      </c>
      <c r="B15" s="6">
        <v>8207</v>
      </c>
      <c r="C15" s="5">
        <f t="shared" ref="C15:C20" si="1">B15/$B$21</f>
        <v>8.138231940106104E-2</v>
      </c>
      <c r="E15" s="42" t="s">
        <v>37</v>
      </c>
      <c r="F15" s="6">
        <v>1897</v>
      </c>
      <c r="G15" s="5">
        <f t="shared" si="0"/>
        <v>6.7178978681209714E-2</v>
      </c>
      <c r="H15" s="69"/>
      <c r="I15" s="27"/>
      <c r="J15" s="29"/>
    </row>
    <row r="16" spans="1:10" x14ac:dyDescent="0.25">
      <c r="A16" s="27" t="s">
        <v>38</v>
      </c>
      <c r="B16" s="6">
        <v>11908</v>
      </c>
      <c r="C16" s="5">
        <f t="shared" si="1"/>
        <v>0.11808220536466855</v>
      </c>
      <c r="E16" s="42" t="s">
        <v>38</v>
      </c>
      <c r="F16" s="6">
        <v>3323</v>
      </c>
      <c r="G16" s="5">
        <f t="shared" si="0"/>
        <v>0.11767830582902472</v>
      </c>
      <c r="H16" s="68"/>
      <c r="I16" s="27"/>
      <c r="J16" s="29"/>
    </row>
    <row r="17" spans="1:10" x14ac:dyDescent="0.25">
      <c r="A17" s="27" t="s">
        <v>39</v>
      </c>
      <c r="B17" s="6">
        <v>12808</v>
      </c>
      <c r="C17" s="5">
        <f t="shared" si="1"/>
        <v>0.1270067926025088</v>
      </c>
      <c r="E17" s="42" t="s">
        <v>39</v>
      </c>
      <c r="F17" s="6">
        <v>3149</v>
      </c>
      <c r="G17" s="5">
        <f t="shared" si="0"/>
        <v>0.11151639634535024</v>
      </c>
      <c r="I17" s="27"/>
      <c r="J17" s="29"/>
    </row>
    <row r="18" spans="1:10" x14ac:dyDescent="0.25">
      <c r="A18" s="27" t="s">
        <v>40</v>
      </c>
      <c r="B18" s="6">
        <v>12519</v>
      </c>
      <c r="C18" s="5">
        <f t="shared" si="1"/>
        <v>0.12414100847835788</v>
      </c>
      <c r="E18" s="42" t="s">
        <v>40</v>
      </c>
      <c r="F18" s="6">
        <v>3204</v>
      </c>
      <c r="G18" s="5">
        <f t="shared" si="0"/>
        <v>0.11346412635455769</v>
      </c>
      <c r="I18" s="27"/>
      <c r="J18" s="29"/>
    </row>
    <row r="19" spans="1:10" ht="17.25" x14ac:dyDescent="0.3">
      <c r="A19" s="27" t="s">
        <v>8</v>
      </c>
      <c r="B19" s="6">
        <v>49655</v>
      </c>
      <c r="C19" s="5">
        <f t="shared" si="1"/>
        <v>0.4923893103277307</v>
      </c>
      <c r="E19" s="13" t="s">
        <v>8</v>
      </c>
      <c r="F19" s="14">
        <v>15749</v>
      </c>
      <c r="G19" s="15">
        <f t="shared" si="0"/>
        <v>0.55772363481832987</v>
      </c>
      <c r="H19" s="65"/>
      <c r="I19" s="27"/>
      <c r="J19" s="29"/>
    </row>
    <row r="20" spans="1:10" ht="15.75" thickBot="1" x14ac:dyDescent="0.3">
      <c r="A20" s="13" t="s">
        <v>9</v>
      </c>
      <c r="B20" s="14">
        <v>952</v>
      </c>
      <c r="C20" s="15">
        <f t="shared" si="1"/>
        <v>9.4402300560265748E-3</v>
      </c>
      <c r="E20" s="43" t="s">
        <v>5</v>
      </c>
      <c r="F20" s="3">
        <f>SUM(F14:F19)</f>
        <v>28238</v>
      </c>
      <c r="G20" s="2"/>
      <c r="H20" s="71"/>
      <c r="I20" s="27"/>
      <c r="J20" s="29"/>
    </row>
    <row r="21" spans="1:10" ht="15.75" thickBot="1" x14ac:dyDescent="0.3">
      <c r="A21" s="28" t="s">
        <v>5</v>
      </c>
      <c r="B21" s="3">
        <f>SUM(B14:B20)</f>
        <v>100845</v>
      </c>
      <c r="C21" s="2"/>
      <c r="E21" s="53" t="s">
        <v>109</v>
      </c>
      <c r="F21" s="40"/>
      <c r="G21" s="40"/>
      <c r="H21" s="69"/>
      <c r="I21" s="27"/>
      <c r="J21" s="29"/>
    </row>
    <row r="22" spans="1:10" ht="15.75" thickBot="1" x14ac:dyDescent="0.3">
      <c r="A22" s="40" t="s">
        <v>125</v>
      </c>
      <c r="B22" s="40"/>
      <c r="C22" s="40"/>
      <c r="E22" s="52"/>
      <c r="F22" s="40"/>
      <c r="G22" s="40"/>
      <c r="H22" s="69"/>
      <c r="I22" s="27"/>
      <c r="J22" s="29"/>
    </row>
    <row r="23" spans="1:10" ht="52.5" thickBot="1" x14ac:dyDescent="0.35">
      <c r="E23" s="73" t="s">
        <v>57</v>
      </c>
      <c r="F23" s="74"/>
      <c r="G23" s="75"/>
      <c r="H23" s="47"/>
      <c r="I23" s="27"/>
      <c r="J23" s="29"/>
    </row>
    <row r="24" spans="1:10" ht="18" thickBot="1" x14ac:dyDescent="0.35">
      <c r="A24" s="155" t="s">
        <v>10</v>
      </c>
      <c r="B24" s="156"/>
      <c r="C24" s="157"/>
      <c r="E24" s="12" t="s">
        <v>6</v>
      </c>
      <c r="F24" s="4" t="s">
        <v>7</v>
      </c>
      <c r="G24" s="11" t="s">
        <v>2</v>
      </c>
      <c r="I24" s="27"/>
      <c r="J24" s="29"/>
    </row>
    <row r="25" spans="1:10" x14ac:dyDescent="0.25">
      <c r="A25" s="12" t="s">
        <v>6</v>
      </c>
      <c r="B25" s="4" t="s">
        <v>7</v>
      </c>
      <c r="C25" s="11" t="s">
        <v>2</v>
      </c>
      <c r="E25" s="42" t="s">
        <v>36</v>
      </c>
      <c r="F25" s="6">
        <v>60</v>
      </c>
      <c r="G25" s="5">
        <f t="shared" ref="G25:G30" si="2">F25/$F$31</f>
        <v>6.0728744939271252E-2</v>
      </c>
      <c r="I25" s="27"/>
      <c r="J25" s="29"/>
    </row>
    <row r="26" spans="1:10" x14ac:dyDescent="0.25">
      <c r="A26" s="27" t="s">
        <v>36</v>
      </c>
      <c r="B26" s="6">
        <v>497</v>
      </c>
      <c r="C26" s="5">
        <f>B26/$B$33</f>
        <v>8.3207768290641221E-2</v>
      </c>
      <c r="E26" s="42" t="s">
        <v>37</v>
      </c>
      <c r="F26" s="6">
        <v>170</v>
      </c>
      <c r="G26" s="5">
        <f t="shared" si="2"/>
        <v>0.17206477732793521</v>
      </c>
      <c r="I26" s="27"/>
      <c r="J26" s="29"/>
    </row>
    <row r="27" spans="1:10" x14ac:dyDescent="0.25">
      <c r="A27" s="27" t="s">
        <v>37</v>
      </c>
      <c r="B27" s="6">
        <v>970</v>
      </c>
      <c r="C27" s="5">
        <f t="shared" ref="C27:C32" si="3">B27/$B$33</f>
        <v>0.16239745521513477</v>
      </c>
      <c r="E27" s="42" t="s">
        <v>38</v>
      </c>
      <c r="F27" s="6">
        <v>357</v>
      </c>
      <c r="G27" s="5">
        <f t="shared" si="2"/>
        <v>0.36133603238866396</v>
      </c>
      <c r="I27" s="27"/>
      <c r="J27" s="29"/>
    </row>
    <row r="28" spans="1:10" x14ac:dyDescent="0.25">
      <c r="A28" s="27" t="s">
        <v>38</v>
      </c>
      <c r="B28" s="6">
        <v>1418</v>
      </c>
      <c r="C28" s="5">
        <f t="shared" si="3"/>
        <v>0.23740164071655784</v>
      </c>
      <c r="E28" s="42" t="s">
        <v>39</v>
      </c>
      <c r="F28" s="6">
        <v>115</v>
      </c>
      <c r="G28" s="5">
        <f t="shared" si="2"/>
        <v>0.11639676113360324</v>
      </c>
      <c r="I28" s="27"/>
      <c r="J28" s="29"/>
    </row>
    <row r="29" spans="1:10" x14ac:dyDescent="0.25">
      <c r="A29" s="27" t="s">
        <v>39</v>
      </c>
      <c r="B29" s="6">
        <v>1216</v>
      </c>
      <c r="C29" s="5">
        <f t="shared" si="3"/>
        <v>0.20358278921814835</v>
      </c>
      <c r="E29" s="42" t="s">
        <v>40</v>
      </c>
      <c r="F29" s="6">
        <v>20</v>
      </c>
      <c r="G29" s="5">
        <f t="shared" si="2"/>
        <v>2.0242914979757085E-2</v>
      </c>
      <c r="I29" s="27"/>
      <c r="J29" s="29"/>
    </row>
    <row r="30" spans="1:10" x14ac:dyDescent="0.25">
      <c r="A30" s="27" t="s">
        <v>40</v>
      </c>
      <c r="B30" s="6">
        <v>367</v>
      </c>
      <c r="C30" s="5">
        <f t="shared" si="3"/>
        <v>6.1443160890674704E-2</v>
      </c>
      <c r="E30" s="13" t="s">
        <v>8</v>
      </c>
      <c r="F30" s="14">
        <v>266</v>
      </c>
      <c r="G30" s="15">
        <f t="shared" si="2"/>
        <v>0.26923076923076922</v>
      </c>
      <c r="I30" s="27"/>
      <c r="J30" s="29"/>
    </row>
    <row r="31" spans="1:10" ht="15.75" thickBot="1" x14ac:dyDescent="0.3">
      <c r="A31" s="27" t="s">
        <v>8</v>
      </c>
      <c r="B31" s="6">
        <v>1464</v>
      </c>
      <c r="C31" s="5">
        <f t="shared" si="3"/>
        <v>0.24510296333500753</v>
      </c>
      <c r="E31" s="43" t="s">
        <v>5</v>
      </c>
      <c r="F31" s="3">
        <f>SUM(F25:F30)</f>
        <v>988</v>
      </c>
      <c r="G31" s="2"/>
      <c r="I31" s="28"/>
      <c r="J31" s="2"/>
    </row>
    <row r="32" spans="1:10" ht="15.75" thickBot="1" x14ac:dyDescent="0.3">
      <c r="A32" s="13" t="s">
        <v>9</v>
      </c>
      <c r="B32" s="14">
        <v>41</v>
      </c>
      <c r="C32" s="15">
        <f t="shared" si="3"/>
        <v>6.8642223338355934E-3</v>
      </c>
      <c r="E32" s="40"/>
      <c r="F32" s="40"/>
      <c r="G32" s="40"/>
    </row>
    <row r="33" spans="1:34" ht="52.5" thickBot="1" x14ac:dyDescent="0.35">
      <c r="A33" s="28" t="s">
        <v>5</v>
      </c>
      <c r="B33" s="3">
        <f>SUM(B26:B32)</f>
        <v>5973</v>
      </c>
      <c r="C33" s="2"/>
      <c r="E33" s="73" t="s">
        <v>59</v>
      </c>
      <c r="F33" s="74"/>
      <c r="G33" s="75"/>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row>
    <row r="34" spans="1:34" ht="15.75" thickBot="1" x14ac:dyDescent="0.3">
      <c r="E34" s="12" t="s">
        <v>6</v>
      </c>
      <c r="F34" s="4" t="s">
        <v>7</v>
      </c>
      <c r="G34" s="11" t="s">
        <v>2</v>
      </c>
    </row>
    <row r="35" spans="1:34" ht="33" customHeight="1" thickBot="1" x14ac:dyDescent="0.35">
      <c r="A35" s="186" t="s">
        <v>121</v>
      </c>
      <c r="B35" s="187"/>
      <c r="C35" s="188"/>
      <c r="E35" s="42" t="s">
        <v>36</v>
      </c>
      <c r="F35" s="6">
        <f>F25</f>
        <v>60</v>
      </c>
      <c r="G35" s="5">
        <f>F35/$F$37</f>
        <v>0.2608695652173913</v>
      </c>
    </row>
    <row r="36" spans="1:34" x14ac:dyDescent="0.25">
      <c r="A36" s="12" t="s">
        <v>0</v>
      </c>
      <c r="B36" s="4" t="s">
        <v>1</v>
      </c>
      <c r="C36" s="11" t="s">
        <v>2</v>
      </c>
      <c r="E36" s="13" t="s">
        <v>37</v>
      </c>
      <c r="F36" s="14">
        <f>F26</f>
        <v>170</v>
      </c>
      <c r="G36" s="15">
        <f>F36/$F$37</f>
        <v>0.73913043478260865</v>
      </c>
    </row>
    <row r="37" spans="1:34" ht="15.75" thickBot="1" x14ac:dyDescent="0.3">
      <c r="A37" s="42" t="s">
        <v>3</v>
      </c>
      <c r="B37" s="6">
        <v>4299</v>
      </c>
      <c r="C37" s="5">
        <v>0.89600000000000002</v>
      </c>
      <c r="E37" s="43" t="s">
        <v>5</v>
      </c>
      <c r="F37" s="3">
        <f>SUM(F35:F36)</f>
        <v>230</v>
      </c>
      <c r="G37" s="2"/>
    </row>
    <row r="38" spans="1:34" ht="15.75" thickBot="1" x14ac:dyDescent="0.3">
      <c r="A38" s="13" t="s">
        <v>4</v>
      </c>
      <c r="B38" s="14">
        <v>497</v>
      </c>
      <c r="C38" s="15">
        <v>0.104</v>
      </c>
      <c r="E38" s="40"/>
      <c r="F38" s="40"/>
      <c r="G38" s="40"/>
    </row>
    <row r="39" spans="1:34" ht="52.5" thickBot="1" x14ac:dyDescent="0.35">
      <c r="A39" s="43" t="s">
        <v>5</v>
      </c>
      <c r="B39" s="3">
        <v>4796</v>
      </c>
      <c r="C39" s="46"/>
      <c r="E39" s="73" t="s">
        <v>60</v>
      </c>
      <c r="F39" s="74"/>
      <c r="G39" s="75"/>
    </row>
    <row r="40" spans="1:34" ht="15.75" thickBot="1" x14ac:dyDescent="0.3">
      <c r="A40" s="40"/>
      <c r="B40" s="40"/>
      <c r="C40" s="40"/>
      <c r="E40" s="12" t="s">
        <v>12</v>
      </c>
      <c r="F40" s="4" t="s">
        <v>1</v>
      </c>
      <c r="G40" s="11" t="s">
        <v>2</v>
      </c>
    </row>
    <row r="41" spans="1:34" ht="18" thickBot="1" x14ac:dyDescent="0.35">
      <c r="A41" s="76" t="s">
        <v>119</v>
      </c>
      <c r="B41" s="77"/>
      <c r="C41" s="78"/>
      <c r="E41" s="42" t="s">
        <v>14</v>
      </c>
      <c r="F41" s="6">
        <v>213</v>
      </c>
      <c r="G41" s="5">
        <f t="shared" ref="G41:G51" si="4">F41/$F$52</f>
        <v>0.21558704453441296</v>
      </c>
    </row>
    <row r="42" spans="1:34" x14ac:dyDescent="0.25">
      <c r="A42" s="12" t="s">
        <v>0</v>
      </c>
      <c r="B42" s="4" t="s">
        <v>1</v>
      </c>
      <c r="C42" s="11" t="s">
        <v>2</v>
      </c>
      <c r="E42" s="42" t="s">
        <v>13</v>
      </c>
      <c r="F42" s="6">
        <v>195</v>
      </c>
      <c r="G42" s="5">
        <f t="shared" si="4"/>
        <v>0.19736842105263158</v>
      </c>
    </row>
    <row r="43" spans="1:34" x14ac:dyDescent="0.25">
      <c r="A43" s="42" t="s">
        <v>3</v>
      </c>
      <c r="B43" s="6">
        <v>7237</v>
      </c>
      <c r="C43" s="5">
        <v>0.88200000000000001</v>
      </c>
      <c r="E43" s="42" t="s">
        <v>18</v>
      </c>
      <c r="F43" s="6">
        <v>88</v>
      </c>
      <c r="G43" s="5">
        <f t="shared" si="4"/>
        <v>8.9068825910931168E-2</v>
      </c>
    </row>
    <row r="44" spans="1:34" x14ac:dyDescent="0.25">
      <c r="A44" s="13" t="s">
        <v>4</v>
      </c>
      <c r="B44" s="14">
        <v>970</v>
      </c>
      <c r="C44" s="15">
        <v>0.11799999999999999</v>
      </c>
      <c r="E44" s="42" t="s">
        <v>27</v>
      </c>
      <c r="F44" s="6">
        <v>80</v>
      </c>
      <c r="G44" s="5">
        <f t="shared" si="4"/>
        <v>8.0971659919028341E-2</v>
      </c>
    </row>
    <row r="45" spans="1:34" ht="15.75" thickBot="1" x14ac:dyDescent="0.3">
      <c r="A45" s="43" t="s">
        <v>5</v>
      </c>
      <c r="B45" s="3">
        <v>8207</v>
      </c>
      <c r="C45" s="2"/>
      <c r="E45" s="42" t="s">
        <v>63</v>
      </c>
      <c r="F45" s="6">
        <v>65</v>
      </c>
      <c r="G45" s="5">
        <f t="shared" si="4"/>
        <v>6.5789473684210523E-2</v>
      </c>
    </row>
    <row r="46" spans="1:34" ht="15.75" thickBot="1" x14ac:dyDescent="0.3">
      <c r="E46" s="42" t="s">
        <v>20</v>
      </c>
      <c r="F46" s="6">
        <v>57</v>
      </c>
      <c r="G46" s="5">
        <f t="shared" si="4"/>
        <v>5.7692307692307696E-2</v>
      </c>
    </row>
    <row r="47" spans="1:34" ht="18" thickBot="1" x14ac:dyDescent="0.35">
      <c r="A47" s="151" t="s">
        <v>41</v>
      </c>
      <c r="B47" s="152"/>
      <c r="C47" s="153"/>
      <c r="E47" s="42" t="s">
        <v>15</v>
      </c>
      <c r="F47" s="6">
        <v>55</v>
      </c>
      <c r="G47" s="5">
        <f t="shared" si="4"/>
        <v>5.5668016194331982E-2</v>
      </c>
    </row>
    <row r="48" spans="1:34" x14ac:dyDescent="0.25">
      <c r="A48" s="12" t="s">
        <v>6</v>
      </c>
      <c r="B48" s="4" t="s">
        <v>7</v>
      </c>
      <c r="C48" s="11" t="s">
        <v>2</v>
      </c>
      <c r="E48" s="42" t="s">
        <v>19</v>
      </c>
      <c r="F48" s="6">
        <v>45</v>
      </c>
      <c r="G48" s="5">
        <f t="shared" si="4"/>
        <v>4.5546558704453441E-2</v>
      </c>
    </row>
    <row r="49" spans="1:34" x14ac:dyDescent="0.25">
      <c r="A49" s="27" t="s">
        <v>36</v>
      </c>
      <c r="B49" s="6">
        <f>B26</f>
        <v>497</v>
      </c>
      <c r="C49" s="5">
        <f>B49/$B$51</f>
        <v>0.33878663940013631</v>
      </c>
      <c r="E49" s="42" t="s">
        <v>71</v>
      </c>
      <c r="F49" s="6">
        <v>30</v>
      </c>
      <c r="G49" s="5">
        <f t="shared" si="4"/>
        <v>3.0364372469635626E-2</v>
      </c>
    </row>
    <row r="50" spans="1:34" x14ac:dyDescent="0.25">
      <c r="A50" s="13" t="s">
        <v>37</v>
      </c>
      <c r="B50" s="14">
        <f>B27</f>
        <v>970</v>
      </c>
      <c r="C50" s="15">
        <f>B50/$B$51</f>
        <v>0.66121336059986369</v>
      </c>
      <c r="E50" s="42" t="s">
        <v>72</v>
      </c>
      <c r="F50" s="6">
        <v>28</v>
      </c>
      <c r="G50" s="5">
        <f t="shared" si="4"/>
        <v>2.8340080971659919E-2</v>
      </c>
    </row>
    <row r="51" spans="1:34" ht="15.75" thickBot="1" x14ac:dyDescent="0.3">
      <c r="A51" s="28" t="s">
        <v>5</v>
      </c>
      <c r="B51" s="3">
        <f>SUM(B49:B50)</f>
        <v>1467</v>
      </c>
      <c r="C51" s="2"/>
      <c r="E51" s="13" t="s">
        <v>33</v>
      </c>
      <c r="F51" s="14">
        <v>132</v>
      </c>
      <c r="G51" s="15">
        <f t="shared" si="4"/>
        <v>0.13360323886639677</v>
      </c>
    </row>
    <row r="52" spans="1:34" ht="15.75" thickBot="1" x14ac:dyDescent="0.3">
      <c r="E52" s="43" t="s">
        <v>5</v>
      </c>
      <c r="F52" s="3">
        <f>SUM(F41:F51)</f>
        <v>988</v>
      </c>
      <c r="G52" s="2"/>
    </row>
    <row r="53" spans="1:34" ht="18" thickBot="1" x14ac:dyDescent="0.35">
      <c r="A53" s="76" t="s">
        <v>44</v>
      </c>
      <c r="B53" s="77"/>
      <c r="C53" s="78"/>
      <c r="E53" s="54" t="s">
        <v>110</v>
      </c>
      <c r="F53" s="40"/>
      <c r="G53" s="40"/>
    </row>
    <row r="54" spans="1:34" s="26" customFormat="1" ht="34.5" customHeight="1" thickBot="1" x14ac:dyDescent="0.3">
      <c r="A54" s="12" t="s">
        <v>45</v>
      </c>
      <c r="B54" s="4" t="s">
        <v>7</v>
      </c>
      <c r="C54" s="11" t="s">
        <v>2</v>
      </c>
      <c r="D54" s="25"/>
      <c r="E54" s="40"/>
      <c r="F54" s="40"/>
      <c r="G54" s="40"/>
      <c r="H54" s="40"/>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row>
    <row r="55" spans="1:34" ht="69.75" thickBot="1" x14ac:dyDescent="0.35">
      <c r="A55" s="42" t="s">
        <v>46</v>
      </c>
      <c r="B55" s="6">
        <v>455</v>
      </c>
      <c r="C55" s="5">
        <f t="shared" ref="C55:C61" si="5">B55/$B$62</f>
        <v>7.6176125899882804E-2</v>
      </c>
      <c r="E55" s="73" t="s">
        <v>61</v>
      </c>
      <c r="F55" s="74"/>
      <c r="G55" s="75"/>
    </row>
    <row r="56" spans="1:34" ht="35.25" customHeight="1" x14ac:dyDescent="0.25">
      <c r="A56" s="42" t="s">
        <v>47</v>
      </c>
      <c r="B56" s="6">
        <v>333</v>
      </c>
      <c r="C56" s="5">
        <f t="shared" si="5"/>
        <v>5.5750878955298844E-2</v>
      </c>
      <c r="E56" s="12" t="s">
        <v>12</v>
      </c>
      <c r="F56" s="4" t="s">
        <v>1</v>
      </c>
      <c r="G56" s="11" t="s">
        <v>2</v>
      </c>
    </row>
    <row r="57" spans="1:34" x14ac:dyDescent="0.25">
      <c r="A57" s="42" t="s">
        <v>48</v>
      </c>
      <c r="B57" s="6">
        <v>1208</v>
      </c>
      <c r="C57" s="5">
        <f t="shared" si="5"/>
        <v>0.20224342876276577</v>
      </c>
      <c r="E57" s="42" t="s">
        <v>13</v>
      </c>
      <c r="F57" s="6">
        <v>40</v>
      </c>
      <c r="G57" s="5">
        <f t="shared" ref="G57:G66" si="6">F57/$F$67</f>
        <v>0.17391304347826086</v>
      </c>
    </row>
    <row r="58" spans="1:34" x14ac:dyDescent="0.25">
      <c r="A58" s="42" t="s">
        <v>49</v>
      </c>
      <c r="B58" s="6">
        <v>1125</v>
      </c>
      <c r="C58" s="5">
        <f t="shared" si="5"/>
        <v>0.18834756403817177</v>
      </c>
      <c r="E58" s="42" t="s">
        <v>18</v>
      </c>
      <c r="F58" s="6">
        <v>38</v>
      </c>
      <c r="G58" s="5">
        <f t="shared" si="6"/>
        <v>0.16521739130434782</v>
      </c>
    </row>
    <row r="59" spans="1:34" x14ac:dyDescent="0.25">
      <c r="A59" s="42" t="s">
        <v>50</v>
      </c>
      <c r="B59" s="6">
        <v>1336</v>
      </c>
      <c r="C59" s="5">
        <f t="shared" si="5"/>
        <v>0.22367319604888666</v>
      </c>
      <c r="D59" s="40"/>
      <c r="E59" s="42" t="s">
        <v>99</v>
      </c>
      <c r="F59" s="6">
        <v>24</v>
      </c>
      <c r="G59" s="5">
        <f t="shared" si="6"/>
        <v>0.10434782608695652</v>
      </c>
    </row>
    <row r="60" spans="1:34" x14ac:dyDescent="0.25">
      <c r="A60" s="42" t="s">
        <v>51</v>
      </c>
      <c r="B60" s="6">
        <v>612</v>
      </c>
      <c r="C60" s="5">
        <f t="shared" si="5"/>
        <v>0.10246107483676545</v>
      </c>
      <c r="D60" s="40"/>
      <c r="E60" s="42" t="s">
        <v>63</v>
      </c>
      <c r="F60" s="6">
        <v>22</v>
      </c>
      <c r="G60" s="5">
        <f t="shared" si="6"/>
        <v>9.5652173913043481E-2</v>
      </c>
    </row>
    <row r="61" spans="1:34" x14ac:dyDescent="0.25">
      <c r="A61" s="13" t="s">
        <v>52</v>
      </c>
      <c r="B61" s="14">
        <v>904</v>
      </c>
      <c r="C61" s="15">
        <f t="shared" si="5"/>
        <v>0.15134773145822869</v>
      </c>
      <c r="D61" s="40"/>
      <c r="E61" s="42" t="s">
        <v>71</v>
      </c>
      <c r="F61" s="6">
        <v>19</v>
      </c>
      <c r="G61" s="5">
        <f t="shared" si="6"/>
        <v>8.2608695652173908E-2</v>
      </c>
    </row>
    <row r="62" spans="1:34" ht="15.75" thickBot="1" x14ac:dyDescent="0.3">
      <c r="A62" s="43" t="s">
        <v>5</v>
      </c>
      <c r="B62" s="3">
        <f>SUM(B55:B61)</f>
        <v>5973</v>
      </c>
      <c r="C62" s="2"/>
      <c r="D62" s="40"/>
      <c r="E62" s="42" t="s">
        <v>28</v>
      </c>
      <c r="F62" s="6">
        <v>18</v>
      </c>
      <c r="G62" s="5">
        <f t="shared" si="6"/>
        <v>7.8260869565217397E-2</v>
      </c>
    </row>
    <row r="63" spans="1:34" ht="15.75" thickBot="1" x14ac:dyDescent="0.3">
      <c r="A63" s="40"/>
      <c r="B63" s="40"/>
      <c r="C63" s="40"/>
      <c r="D63" s="40"/>
      <c r="E63" s="42" t="s">
        <v>20</v>
      </c>
      <c r="F63" s="6">
        <v>18</v>
      </c>
      <c r="G63" s="5">
        <f t="shared" si="6"/>
        <v>7.8260869565217397E-2</v>
      </c>
    </row>
    <row r="64" spans="1:34" ht="52.5" thickBot="1" x14ac:dyDescent="0.35">
      <c r="A64" s="73" t="s">
        <v>53</v>
      </c>
      <c r="B64" s="74"/>
      <c r="C64" s="75"/>
      <c r="D64" s="40"/>
      <c r="E64" s="42" t="s">
        <v>67</v>
      </c>
      <c r="F64" s="6">
        <v>18</v>
      </c>
      <c r="G64" s="5">
        <f t="shared" si="6"/>
        <v>7.8260869565217397E-2</v>
      </c>
    </row>
    <row r="65" spans="1:7" x14ac:dyDescent="0.25">
      <c r="A65" s="12" t="s">
        <v>45</v>
      </c>
      <c r="B65" s="4" t="s">
        <v>7</v>
      </c>
      <c r="C65" s="11" t="s">
        <v>2</v>
      </c>
      <c r="D65" s="40"/>
      <c r="E65" s="42" t="s">
        <v>15</v>
      </c>
      <c r="F65" s="6">
        <v>17</v>
      </c>
      <c r="G65" s="5">
        <f t="shared" si="6"/>
        <v>7.3913043478260873E-2</v>
      </c>
    </row>
    <row r="66" spans="1:7" x14ac:dyDescent="0.25">
      <c r="A66" s="42" t="s">
        <v>46</v>
      </c>
      <c r="B66" s="6">
        <v>162</v>
      </c>
      <c r="C66" s="5">
        <f t="shared" ref="C66:C72" si="7">B66/$B$73</f>
        <v>0.11042944785276074</v>
      </c>
      <c r="D66" s="40"/>
      <c r="E66" s="13" t="s">
        <v>27</v>
      </c>
      <c r="F66" s="14">
        <v>16</v>
      </c>
      <c r="G66" s="15">
        <f t="shared" si="6"/>
        <v>6.9565217391304349E-2</v>
      </c>
    </row>
    <row r="67" spans="1:7" ht="15.75" thickBot="1" x14ac:dyDescent="0.3">
      <c r="A67" s="42" t="s">
        <v>47</v>
      </c>
      <c r="B67" s="6">
        <v>73</v>
      </c>
      <c r="C67" s="5">
        <f t="shared" si="7"/>
        <v>4.976141785957737E-2</v>
      </c>
      <c r="D67" s="41"/>
      <c r="E67" s="43" t="s">
        <v>5</v>
      </c>
      <c r="F67" s="3">
        <f>SUM(F57:F66)</f>
        <v>230</v>
      </c>
      <c r="G67" s="2"/>
    </row>
    <row r="68" spans="1:7" x14ac:dyDescent="0.25">
      <c r="A68" s="42" t="s">
        <v>48</v>
      </c>
      <c r="B68" s="6">
        <v>293</v>
      </c>
      <c r="C68" s="5">
        <f t="shared" si="7"/>
        <v>0.19972733469665985</v>
      </c>
      <c r="D68" s="40"/>
      <c r="E68" s="40"/>
      <c r="F68" s="40"/>
      <c r="G68" s="40"/>
    </row>
    <row r="69" spans="1:7" x14ac:dyDescent="0.25">
      <c r="A69" s="42" t="s">
        <v>49</v>
      </c>
      <c r="B69" s="6">
        <v>265</v>
      </c>
      <c r="C69" s="5">
        <f t="shared" si="7"/>
        <v>0.18064076346284935</v>
      </c>
      <c r="D69" s="40"/>
    </row>
    <row r="70" spans="1:7" x14ac:dyDescent="0.25">
      <c r="A70" s="42" t="s">
        <v>50</v>
      </c>
      <c r="B70" s="6">
        <v>130</v>
      </c>
      <c r="C70" s="5">
        <f t="shared" si="7"/>
        <v>8.8616223585548742E-2</v>
      </c>
      <c r="D70" s="40"/>
    </row>
    <row r="71" spans="1:7" x14ac:dyDescent="0.25">
      <c r="A71" s="42" t="s">
        <v>51</v>
      </c>
      <c r="B71" s="6">
        <v>157</v>
      </c>
      <c r="C71" s="5">
        <f t="shared" si="7"/>
        <v>0.10702113156100886</v>
      </c>
      <c r="D71" s="40"/>
    </row>
    <row r="72" spans="1:7" x14ac:dyDescent="0.25">
      <c r="A72" s="13" t="s">
        <v>52</v>
      </c>
      <c r="B72" s="14">
        <v>387</v>
      </c>
      <c r="C72" s="15">
        <f t="shared" si="7"/>
        <v>0.26380368098159507</v>
      </c>
      <c r="D72" s="40"/>
    </row>
    <row r="73" spans="1:7" ht="15.75" thickBot="1" x14ac:dyDescent="0.3">
      <c r="A73" s="43" t="s">
        <v>5</v>
      </c>
      <c r="B73" s="3">
        <f>SUM(B66:B72)</f>
        <v>1467</v>
      </c>
      <c r="C73" s="2"/>
      <c r="D73" s="40"/>
    </row>
    <row r="74" spans="1:7" x14ac:dyDescent="0.25">
      <c r="D74" s="40"/>
    </row>
    <row r="75" spans="1:7" ht="15.75" thickBot="1" x14ac:dyDescent="0.3">
      <c r="D75" s="40"/>
    </row>
    <row r="76" spans="1:7" ht="18" thickBot="1" x14ac:dyDescent="0.35">
      <c r="A76" s="155" t="s">
        <v>11</v>
      </c>
      <c r="B76" s="156"/>
      <c r="C76" s="157"/>
      <c r="D76" s="40"/>
    </row>
    <row r="77" spans="1:7" x14ac:dyDescent="0.25">
      <c r="A77" s="12" t="s">
        <v>12</v>
      </c>
      <c r="B77" s="4" t="s">
        <v>1</v>
      </c>
      <c r="C77" s="11" t="s">
        <v>2</v>
      </c>
      <c r="D77" s="40"/>
    </row>
    <row r="78" spans="1:7" x14ac:dyDescent="0.25">
      <c r="A78" s="18" t="s">
        <v>14</v>
      </c>
      <c r="B78" s="6">
        <v>1619</v>
      </c>
      <c r="C78" s="5">
        <f t="shared" ref="C78:C88" si="8">B78/$B$89</f>
        <v>0.27105307215804453</v>
      </c>
      <c r="D78" s="40"/>
    </row>
    <row r="79" spans="1:7" x14ac:dyDescent="0.25">
      <c r="A79" s="18" t="s">
        <v>13</v>
      </c>
      <c r="B79" s="6">
        <v>938</v>
      </c>
      <c r="C79" s="5">
        <f t="shared" si="8"/>
        <v>0.15704001339360454</v>
      </c>
      <c r="D79" s="40"/>
    </row>
    <row r="80" spans="1:7" x14ac:dyDescent="0.25">
      <c r="A80" s="18" t="s">
        <v>20</v>
      </c>
      <c r="B80" s="6">
        <v>424</v>
      </c>
      <c r="C80" s="5">
        <f t="shared" si="8"/>
        <v>7.098610413527541E-2</v>
      </c>
      <c r="D80" s="40"/>
    </row>
    <row r="81" spans="1:4" x14ac:dyDescent="0.25">
      <c r="A81" s="18" t="s">
        <v>27</v>
      </c>
      <c r="B81" s="6">
        <v>389</v>
      </c>
      <c r="C81" s="5">
        <f t="shared" si="8"/>
        <v>6.5126402142976728E-2</v>
      </c>
      <c r="D81" s="40"/>
    </row>
    <row r="82" spans="1:4" ht="32.25" customHeight="1" x14ac:dyDescent="0.25">
      <c r="A82" s="18" t="s">
        <v>15</v>
      </c>
      <c r="B82" s="6">
        <v>345</v>
      </c>
      <c r="C82" s="5">
        <f t="shared" si="8"/>
        <v>5.7759919638372674E-2</v>
      </c>
      <c r="D82" s="40"/>
    </row>
    <row r="83" spans="1:4" x14ac:dyDescent="0.25">
      <c r="A83" s="18" t="s">
        <v>18</v>
      </c>
      <c r="B83" s="6">
        <v>302</v>
      </c>
      <c r="C83" s="5">
        <f t="shared" si="8"/>
        <v>5.0560857190691443E-2</v>
      </c>
      <c r="D83" s="40"/>
    </row>
    <row r="84" spans="1:4" x14ac:dyDescent="0.25">
      <c r="A84" s="18" t="s">
        <v>17</v>
      </c>
      <c r="B84" s="6">
        <v>261</v>
      </c>
      <c r="C84" s="5">
        <f t="shared" si="8"/>
        <v>4.3696634856855848E-2</v>
      </c>
      <c r="D84" s="40"/>
    </row>
    <row r="85" spans="1:4" x14ac:dyDescent="0.25">
      <c r="A85" s="18" t="s">
        <v>63</v>
      </c>
      <c r="B85" s="6">
        <v>225</v>
      </c>
      <c r="C85" s="5">
        <f t="shared" si="8"/>
        <v>3.7669512807634357E-2</v>
      </c>
      <c r="D85" s="40"/>
    </row>
    <row r="86" spans="1:4" x14ac:dyDescent="0.25">
      <c r="A86" s="18" t="s">
        <v>16</v>
      </c>
      <c r="B86" s="6">
        <v>164</v>
      </c>
      <c r="C86" s="5">
        <f t="shared" si="8"/>
        <v>2.7456889335342374E-2</v>
      </c>
      <c r="D86" s="40"/>
    </row>
    <row r="87" spans="1:4" x14ac:dyDescent="0.25">
      <c r="A87" s="18" t="s">
        <v>19</v>
      </c>
      <c r="B87" s="6">
        <v>164</v>
      </c>
      <c r="C87" s="5">
        <f t="shared" si="8"/>
        <v>2.7456889335342374E-2</v>
      </c>
      <c r="D87" s="40"/>
    </row>
    <row r="88" spans="1:4" x14ac:dyDescent="0.25">
      <c r="A88" s="19" t="s">
        <v>33</v>
      </c>
      <c r="B88" s="14">
        <v>1142</v>
      </c>
      <c r="C88" s="15">
        <f t="shared" si="8"/>
        <v>0.19119370500585969</v>
      </c>
      <c r="D88" s="40"/>
    </row>
    <row r="89" spans="1:4" ht="15.75" thickBot="1" x14ac:dyDescent="0.3">
      <c r="A89" s="43" t="s">
        <v>5</v>
      </c>
      <c r="B89" s="3">
        <f>SUM(B78:B88)</f>
        <v>5973</v>
      </c>
      <c r="C89" s="2"/>
      <c r="D89" s="40"/>
    </row>
    <row r="90" spans="1:4" ht="15.75" thickBot="1" x14ac:dyDescent="0.3">
      <c r="A90" s="40"/>
      <c r="B90" s="40"/>
      <c r="C90" s="40"/>
      <c r="D90" s="40"/>
    </row>
    <row r="91" spans="1:4" ht="52.5" thickBot="1" x14ac:dyDescent="0.35">
      <c r="A91" s="73" t="s">
        <v>42</v>
      </c>
      <c r="B91" s="74"/>
      <c r="C91" s="75"/>
      <c r="D91" s="40"/>
    </row>
    <row r="92" spans="1:4" s="40" customFormat="1" x14ac:dyDescent="0.25">
      <c r="A92" s="12" t="s">
        <v>12</v>
      </c>
      <c r="B92" s="4" t="s">
        <v>1</v>
      </c>
      <c r="C92" s="11" t="s">
        <v>2</v>
      </c>
    </row>
    <row r="93" spans="1:4" x14ac:dyDescent="0.25">
      <c r="A93" s="42" t="s">
        <v>14</v>
      </c>
      <c r="B93" s="6">
        <v>263</v>
      </c>
      <c r="C93" s="5">
        <f t="shared" ref="C93:C103" si="9">B93/$B$104</f>
        <v>0.17927743694614862</v>
      </c>
      <c r="D93" s="40"/>
    </row>
    <row r="94" spans="1:4" x14ac:dyDescent="0.25">
      <c r="A94" s="42" t="s">
        <v>13</v>
      </c>
      <c r="B94" s="6">
        <v>257</v>
      </c>
      <c r="C94" s="5">
        <f t="shared" si="9"/>
        <v>0.17518745739604635</v>
      </c>
      <c r="D94" s="40"/>
    </row>
    <row r="95" spans="1:4" x14ac:dyDescent="0.25">
      <c r="A95" s="42" t="s">
        <v>24</v>
      </c>
      <c r="B95" s="6">
        <v>108</v>
      </c>
      <c r="C95" s="5">
        <f t="shared" si="9"/>
        <v>7.3619631901840496E-2</v>
      </c>
      <c r="D95" s="40"/>
    </row>
    <row r="96" spans="1:4" x14ac:dyDescent="0.25">
      <c r="A96" s="42" t="s">
        <v>18</v>
      </c>
      <c r="B96" s="6">
        <v>98</v>
      </c>
      <c r="C96" s="5">
        <f t="shared" si="9"/>
        <v>6.6802999318336748E-2</v>
      </c>
      <c r="D96" s="40"/>
    </row>
    <row r="97" spans="1:4" x14ac:dyDescent="0.25">
      <c r="A97" s="42" t="s">
        <v>20</v>
      </c>
      <c r="B97" s="6">
        <v>80</v>
      </c>
      <c r="C97" s="5">
        <f t="shared" si="9"/>
        <v>5.4533060668029994E-2</v>
      </c>
      <c r="D97" s="40"/>
    </row>
    <row r="98" spans="1:4" x14ac:dyDescent="0.25">
      <c r="A98" s="42" t="s">
        <v>17</v>
      </c>
      <c r="B98" s="6">
        <v>77</v>
      </c>
      <c r="C98" s="5">
        <f t="shared" si="9"/>
        <v>5.2488070892978869E-2</v>
      </c>
      <c r="D98" s="40"/>
    </row>
    <row r="99" spans="1:4" x14ac:dyDescent="0.25">
      <c r="A99" s="42" t="s">
        <v>63</v>
      </c>
      <c r="B99" s="6">
        <v>74</v>
      </c>
      <c r="C99" s="5">
        <f t="shared" si="9"/>
        <v>5.0443081117927745E-2</v>
      </c>
      <c r="D99" s="40"/>
    </row>
    <row r="100" spans="1:4" x14ac:dyDescent="0.25">
      <c r="A100" s="42" t="s">
        <v>22</v>
      </c>
      <c r="B100" s="6">
        <v>68</v>
      </c>
      <c r="C100" s="5">
        <f t="shared" si="9"/>
        <v>4.6353101567825496E-2</v>
      </c>
      <c r="D100" s="40"/>
    </row>
    <row r="101" spans="1:4" x14ac:dyDescent="0.25">
      <c r="A101" s="42" t="s">
        <v>15</v>
      </c>
      <c r="B101" s="6">
        <v>57</v>
      </c>
      <c r="C101" s="5">
        <f t="shared" si="9"/>
        <v>3.8854805725971372E-2</v>
      </c>
      <c r="D101" s="40"/>
    </row>
    <row r="102" spans="1:4" x14ac:dyDescent="0.25">
      <c r="A102" s="42" t="s">
        <v>67</v>
      </c>
      <c r="B102" s="6">
        <v>56</v>
      </c>
      <c r="C102" s="5">
        <f t="shared" si="9"/>
        <v>3.8173142467620998E-2</v>
      </c>
      <c r="D102" s="40"/>
    </row>
    <row r="103" spans="1:4" ht="18" customHeight="1" x14ac:dyDescent="0.25">
      <c r="A103" s="13" t="s">
        <v>33</v>
      </c>
      <c r="B103" s="14">
        <v>329</v>
      </c>
      <c r="C103" s="15">
        <f t="shared" si="9"/>
        <v>0.22426721199727334</v>
      </c>
      <c r="D103" s="40"/>
    </row>
    <row r="104" spans="1:4" ht="30.75" customHeight="1" thickBot="1" x14ac:dyDescent="0.3">
      <c r="A104" s="43" t="s">
        <v>5</v>
      </c>
      <c r="B104" s="3">
        <f>SUM(B93:B103)</f>
        <v>1467</v>
      </c>
      <c r="C104" s="2"/>
      <c r="D104" s="40"/>
    </row>
    <row r="105" spans="1:4" x14ac:dyDescent="0.25">
      <c r="A105" s="49" t="s">
        <v>106</v>
      </c>
      <c r="B105" s="49"/>
      <c r="C105" s="49"/>
      <c r="D105" s="49"/>
    </row>
    <row r="106" spans="1:4" x14ac:dyDescent="0.25">
      <c r="A106" s="52" t="s">
        <v>107</v>
      </c>
      <c r="B106" s="52"/>
      <c r="C106" s="52"/>
      <c r="D106" s="52"/>
    </row>
    <row r="107" spans="1:4" x14ac:dyDescent="0.25">
      <c r="A107" s="52" t="s">
        <v>108</v>
      </c>
      <c r="B107" s="52"/>
      <c r="C107" s="52"/>
      <c r="D107" s="52"/>
    </row>
    <row r="108" spans="1:4" x14ac:dyDescent="0.25">
      <c r="A108" s="40"/>
      <c r="B108" s="40"/>
      <c r="C108" s="40"/>
      <c r="D108" s="40"/>
    </row>
    <row r="109" spans="1:4" x14ac:dyDescent="0.25">
      <c r="D109" s="40"/>
    </row>
    <row r="110" spans="1:4" x14ac:dyDescent="0.25">
      <c r="D110" s="40"/>
    </row>
    <row r="111" spans="1:4" x14ac:dyDescent="0.25">
      <c r="D111" s="40"/>
    </row>
    <row r="112" spans="1:4" x14ac:dyDescent="0.25">
      <c r="D112" s="40"/>
    </row>
    <row r="113" spans="4:15" ht="18" customHeight="1" x14ac:dyDescent="0.25">
      <c r="D113" s="40"/>
      <c r="E113" s="40"/>
      <c r="F113" s="40"/>
      <c r="G113" s="40"/>
      <c r="I113" s="40"/>
      <c r="J113" s="40"/>
      <c r="K113" s="40"/>
      <c r="L113" s="40"/>
      <c r="M113" s="40"/>
      <c r="N113" s="40"/>
      <c r="O113" s="40"/>
    </row>
    <row r="114" spans="4:15" x14ac:dyDescent="0.25">
      <c r="D114" s="40"/>
      <c r="E114" s="40"/>
      <c r="F114" s="40"/>
      <c r="G114" s="40"/>
      <c r="I114" s="40"/>
      <c r="J114" s="40"/>
      <c r="K114" s="40"/>
      <c r="L114" s="40"/>
      <c r="M114" s="40"/>
      <c r="N114" s="40"/>
      <c r="O114" s="40"/>
    </row>
    <row r="115" spans="4:15" ht="33" customHeight="1" x14ac:dyDescent="0.25">
      <c r="D115" s="40"/>
    </row>
    <row r="116" spans="4:15" x14ac:dyDescent="0.25">
      <c r="D116" s="40"/>
    </row>
    <row r="117" spans="4:15" x14ac:dyDescent="0.25">
      <c r="D117" s="40"/>
    </row>
    <row r="118" spans="4:15" x14ac:dyDescent="0.25">
      <c r="D118" s="40"/>
    </row>
    <row r="119" spans="4:15" x14ac:dyDescent="0.25">
      <c r="D119" s="40"/>
    </row>
    <row r="120" spans="4:15" x14ac:dyDescent="0.25">
      <c r="D120" s="40"/>
    </row>
    <row r="121" spans="4:15" x14ac:dyDescent="0.25">
      <c r="D121" s="40"/>
    </row>
    <row r="122" spans="4:15" ht="18" customHeight="1" x14ac:dyDescent="0.25">
      <c r="D122" s="40"/>
    </row>
    <row r="123" spans="4:15" x14ac:dyDescent="0.25">
      <c r="D123" s="40"/>
    </row>
    <row r="124" spans="4:15" x14ac:dyDescent="0.25">
      <c r="D124" s="40"/>
    </row>
    <row r="125" spans="4:15" ht="33.75" customHeight="1" x14ac:dyDescent="0.25">
      <c r="D125" s="40"/>
    </row>
    <row r="126" spans="4:15" x14ac:dyDescent="0.25">
      <c r="D126" s="40"/>
    </row>
    <row r="127" spans="4:15" x14ac:dyDescent="0.25">
      <c r="D127" s="40"/>
    </row>
    <row r="128" spans="4:15" ht="18" customHeight="1" x14ac:dyDescent="0.25">
      <c r="D128" s="40"/>
    </row>
    <row r="129" spans="4:4" x14ac:dyDescent="0.25">
      <c r="D129" s="40"/>
    </row>
    <row r="130" spans="4:4" x14ac:dyDescent="0.25">
      <c r="D130" s="40"/>
    </row>
    <row r="131" spans="4:4" ht="34.5" customHeight="1" x14ac:dyDescent="0.25">
      <c r="D131" s="40"/>
    </row>
    <row r="132" spans="4:4" x14ac:dyDescent="0.25">
      <c r="D132" s="40"/>
    </row>
    <row r="133" spans="4:4" x14ac:dyDescent="0.25">
      <c r="D133" s="40"/>
    </row>
    <row r="134" spans="4:4" x14ac:dyDescent="0.25">
      <c r="D134" s="40"/>
    </row>
    <row r="135" spans="4:4" x14ac:dyDescent="0.25">
      <c r="D135" s="40"/>
    </row>
    <row r="136" spans="4:4" x14ac:dyDescent="0.25">
      <c r="D136" s="40"/>
    </row>
    <row r="137" spans="4:4" x14ac:dyDescent="0.25">
      <c r="D137" s="40"/>
    </row>
    <row r="138" spans="4:4" x14ac:dyDescent="0.25">
      <c r="D138" s="40"/>
    </row>
    <row r="139" spans="4:4" x14ac:dyDescent="0.25">
      <c r="D139" s="40"/>
    </row>
    <row r="140" spans="4:4" x14ac:dyDescent="0.25">
      <c r="D140" s="40"/>
    </row>
    <row r="141" spans="4:4" x14ac:dyDescent="0.25">
      <c r="D141" s="40"/>
    </row>
    <row r="142" spans="4:4" x14ac:dyDescent="0.25">
      <c r="D142" s="40"/>
    </row>
    <row r="143" spans="4:4" x14ac:dyDescent="0.25">
      <c r="D143" s="40"/>
    </row>
    <row r="144" spans="4:4" x14ac:dyDescent="0.25">
      <c r="D144" s="40"/>
    </row>
    <row r="145" spans="4:6" x14ac:dyDescent="0.25">
      <c r="D145" s="40"/>
      <c r="E145" s="40"/>
      <c r="F145" s="40"/>
    </row>
    <row r="146" spans="4:6" x14ac:dyDescent="0.25">
      <c r="D146" s="40"/>
    </row>
    <row r="147" spans="4:6" ht="35.25" customHeight="1" x14ac:dyDescent="0.25">
      <c r="D147" s="40"/>
    </row>
    <row r="148" spans="4:6" x14ac:dyDescent="0.25">
      <c r="D148" s="40"/>
    </row>
    <row r="149" spans="4:6" x14ac:dyDescent="0.25">
      <c r="D149" s="40"/>
    </row>
    <row r="150" spans="4:6" x14ac:dyDescent="0.25">
      <c r="D150" s="40"/>
    </row>
    <row r="151" spans="4:6" x14ac:dyDescent="0.25">
      <c r="D151" s="40"/>
    </row>
    <row r="152" spans="4:6" x14ac:dyDescent="0.25">
      <c r="D152" s="40"/>
    </row>
    <row r="153" spans="4:6" x14ac:dyDescent="0.25">
      <c r="D153" s="40"/>
    </row>
    <row r="154" spans="4:6" x14ac:dyDescent="0.25">
      <c r="D154" s="40"/>
    </row>
    <row r="155" spans="4:6" x14ac:dyDescent="0.25">
      <c r="D155" s="40"/>
    </row>
    <row r="156" spans="4:6" x14ac:dyDescent="0.25">
      <c r="D156" s="40"/>
    </row>
    <row r="157" spans="4:6" x14ac:dyDescent="0.25">
      <c r="D157" s="40"/>
    </row>
    <row r="158" spans="4:6" x14ac:dyDescent="0.25">
      <c r="D158" s="40"/>
    </row>
    <row r="159" spans="4:6" x14ac:dyDescent="0.25">
      <c r="D159" s="40"/>
    </row>
    <row r="160" spans="4:6" x14ac:dyDescent="0.25">
      <c r="D160" s="40"/>
    </row>
    <row r="161" spans="4:10" x14ac:dyDescent="0.25">
      <c r="D161" s="40"/>
      <c r="E161" s="40"/>
      <c r="F161" s="40"/>
      <c r="G161" s="40"/>
      <c r="I161" s="40"/>
      <c r="J161" s="40"/>
    </row>
    <row r="162" spans="4:10" x14ac:dyDescent="0.25">
      <c r="D162" s="40"/>
      <c r="E162" s="40"/>
      <c r="F162" s="40"/>
      <c r="G162" s="40"/>
      <c r="I162" s="40"/>
      <c r="J162" s="40"/>
    </row>
    <row r="163" spans="4:10" x14ac:dyDescent="0.25">
      <c r="D163" s="40"/>
    </row>
    <row r="164" spans="4:10" x14ac:dyDescent="0.25">
      <c r="D164" s="40"/>
    </row>
    <row r="165" spans="4:10" x14ac:dyDescent="0.25">
      <c r="D165" s="40"/>
    </row>
    <row r="166" spans="4:10" x14ac:dyDescent="0.25">
      <c r="D166" s="40"/>
    </row>
    <row r="167" spans="4:10" x14ac:dyDescent="0.25">
      <c r="D167" s="40"/>
    </row>
    <row r="168" spans="4:10" x14ac:dyDescent="0.25">
      <c r="D168" s="40"/>
    </row>
    <row r="169" spans="4:10" x14ac:dyDescent="0.25">
      <c r="D169" s="40"/>
    </row>
    <row r="170" spans="4:10" x14ac:dyDescent="0.25">
      <c r="D170" s="40"/>
    </row>
    <row r="171" spans="4:10" x14ac:dyDescent="0.25">
      <c r="D171" s="40"/>
    </row>
    <row r="172" spans="4:10" x14ac:dyDescent="0.25">
      <c r="D172" s="40"/>
    </row>
  </sheetData>
  <mergeCells count="8">
    <mergeCell ref="A47:C47"/>
    <mergeCell ref="A76:C76"/>
    <mergeCell ref="A1:F1"/>
    <mergeCell ref="A5:C5"/>
    <mergeCell ref="I5:J5"/>
    <mergeCell ref="A12:C12"/>
    <mergeCell ref="A24:C24"/>
    <mergeCell ref="A35:C35"/>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48"/>
  <sheetViews>
    <sheetView workbookViewId="0">
      <selection activeCell="E58" sqref="E58:F69"/>
    </sheetView>
  </sheetViews>
  <sheetFormatPr defaultColWidth="8.85546875" defaultRowHeight="15" x14ac:dyDescent="0.25"/>
  <cols>
    <col min="1" max="1" width="26.7109375" style="30" customWidth="1"/>
    <col min="2" max="2" width="10.7109375" style="30" bestFit="1" customWidth="1"/>
    <col min="3" max="3" width="7.85546875" style="30" customWidth="1"/>
    <col min="4" max="4" width="8.85546875" style="30"/>
    <col min="5" max="5" width="33.85546875" style="30" bestFit="1" customWidth="1"/>
    <col min="6" max="6" width="18.42578125" style="30" bestFit="1" customWidth="1"/>
    <col min="7" max="7" width="15" style="30" customWidth="1"/>
    <col min="8" max="8" width="8.85546875" style="30"/>
    <col min="9" max="9" width="14.28515625" style="30" bestFit="1" customWidth="1"/>
    <col min="10" max="16384" width="8.85546875" style="30"/>
  </cols>
  <sheetData>
    <row r="1" spans="1:10" ht="21" x14ac:dyDescent="0.35">
      <c r="A1" s="165" t="s">
        <v>91</v>
      </c>
      <c r="B1" s="165"/>
      <c r="C1" s="165"/>
      <c r="D1" s="165"/>
      <c r="E1" s="165"/>
      <c r="F1" s="165"/>
    </row>
    <row r="2" spans="1:10" s="40" customFormat="1" ht="21" x14ac:dyDescent="0.35">
      <c r="A2" s="48" t="s">
        <v>104</v>
      </c>
      <c r="F2" s="64"/>
    </row>
    <row r="3" spans="1:10" s="40" customFormat="1" ht="21" x14ac:dyDescent="0.35">
      <c r="A3" s="40" t="s">
        <v>105</v>
      </c>
      <c r="F3" s="64"/>
    </row>
    <row r="4" spans="1:10" ht="15.75" thickBot="1" x14ac:dyDescent="0.3"/>
    <row r="5" spans="1:10" ht="18" thickBot="1" x14ac:dyDescent="0.35">
      <c r="A5" s="155" t="s">
        <v>34</v>
      </c>
      <c r="B5" s="156"/>
      <c r="C5" s="157"/>
      <c r="E5" s="76" t="s">
        <v>98</v>
      </c>
      <c r="F5" s="77"/>
      <c r="G5" s="78"/>
      <c r="I5" s="155" t="s">
        <v>62</v>
      </c>
      <c r="J5" s="157"/>
    </row>
    <row r="6" spans="1:10" x14ac:dyDescent="0.25">
      <c r="A6" s="12" t="s">
        <v>0</v>
      </c>
      <c r="B6" s="4" t="s">
        <v>1</v>
      </c>
      <c r="C6" s="11" t="s">
        <v>2</v>
      </c>
      <c r="E6" s="12" t="s">
        <v>54</v>
      </c>
      <c r="F6" s="4" t="s">
        <v>1</v>
      </c>
      <c r="G6" s="11" t="s">
        <v>2</v>
      </c>
      <c r="I6" s="17" t="s">
        <v>92</v>
      </c>
      <c r="J6" s="34"/>
    </row>
    <row r="7" spans="1:10" x14ac:dyDescent="0.25">
      <c r="A7" s="32" t="s">
        <v>3</v>
      </c>
      <c r="B7" s="6">
        <v>90800</v>
      </c>
      <c r="C7" s="5">
        <f>B7/$B$9</f>
        <v>0.82815734989648038</v>
      </c>
      <c r="E7" s="42" t="s">
        <v>55</v>
      </c>
      <c r="F7" s="6">
        <v>41853</v>
      </c>
      <c r="G7" s="5">
        <f>F7/$F$9</f>
        <v>0.89143769968051123</v>
      </c>
      <c r="I7" s="32" t="s">
        <v>93</v>
      </c>
      <c r="J7" s="34"/>
    </row>
    <row r="8" spans="1:10" x14ac:dyDescent="0.25">
      <c r="A8" s="13" t="s">
        <v>4</v>
      </c>
      <c r="B8" s="14">
        <v>18841</v>
      </c>
      <c r="C8" s="15">
        <f>B8/$B$9</f>
        <v>0.17184265010351968</v>
      </c>
      <c r="E8" s="13" t="s">
        <v>58</v>
      </c>
      <c r="F8" s="14">
        <v>5097</v>
      </c>
      <c r="G8" s="15">
        <f>F8/$F$9</f>
        <v>0.10856230031948882</v>
      </c>
      <c r="I8" s="32"/>
      <c r="J8" s="34"/>
    </row>
    <row r="9" spans="1:10" ht="15.75" thickBot="1" x14ac:dyDescent="0.3">
      <c r="A9" s="33" t="s">
        <v>5</v>
      </c>
      <c r="B9" s="3">
        <f>SUM(B7:B8)</f>
        <v>109641</v>
      </c>
      <c r="C9" s="2"/>
      <c r="E9" s="43" t="s">
        <v>5</v>
      </c>
      <c r="F9" s="3">
        <f>SUM(F7:F8)</f>
        <v>46950</v>
      </c>
      <c r="G9" s="2"/>
      <c r="I9" s="32"/>
      <c r="J9" s="34"/>
    </row>
    <row r="10" spans="1:10" x14ac:dyDescent="0.25">
      <c r="A10" s="40" t="s">
        <v>127</v>
      </c>
      <c r="B10" s="66"/>
      <c r="C10" s="66"/>
      <c r="D10" s="40"/>
      <c r="E10" s="40" t="s">
        <v>117</v>
      </c>
      <c r="F10" s="40"/>
      <c r="G10" s="40"/>
      <c r="I10" s="32"/>
      <c r="J10" s="34"/>
    </row>
    <row r="11" spans="1:10" ht="15.75" thickBot="1" x14ac:dyDescent="0.3">
      <c r="E11" s="40"/>
      <c r="F11" s="40"/>
      <c r="G11" s="40"/>
      <c r="I11" s="32"/>
      <c r="J11" s="34"/>
    </row>
    <row r="12" spans="1:10" ht="35.25" thickBot="1" x14ac:dyDescent="0.35">
      <c r="A12" s="155" t="s">
        <v>35</v>
      </c>
      <c r="B12" s="156"/>
      <c r="C12" s="157"/>
      <c r="E12" s="73" t="s">
        <v>56</v>
      </c>
      <c r="F12" s="74"/>
      <c r="G12" s="75"/>
      <c r="I12" s="32"/>
      <c r="J12" s="34"/>
    </row>
    <row r="13" spans="1:10" x14ac:dyDescent="0.25">
      <c r="A13" s="12" t="s">
        <v>6</v>
      </c>
      <c r="B13" s="4" t="s">
        <v>7</v>
      </c>
      <c r="C13" s="11" t="s">
        <v>2</v>
      </c>
      <c r="E13" s="12" t="s">
        <v>6</v>
      </c>
      <c r="F13" s="4" t="s">
        <v>7</v>
      </c>
      <c r="G13" s="11" t="s">
        <v>2</v>
      </c>
      <c r="I13" s="32"/>
      <c r="J13" s="34"/>
    </row>
    <row r="14" spans="1:10" x14ac:dyDescent="0.25">
      <c r="A14" s="32" t="s">
        <v>36</v>
      </c>
      <c r="B14" s="6">
        <v>14481</v>
      </c>
      <c r="C14" s="5">
        <f>B14/$B$21</f>
        <v>0.13207650422743317</v>
      </c>
      <c r="E14" s="42" t="s">
        <v>36</v>
      </c>
      <c r="F14" s="6">
        <v>2113</v>
      </c>
      <c r="G14" s="5">
        <f t="shared" ref="G14:G19" si="0">F14/$F$20</f>
        <v>8.9265345781758265E-2</v>
      </c>
      <c r="I14" s="32"/>
      <c r="J14" s="34"/>
    </row>
    <row r="15" spans="1:10" x14ac:dyDescent="0.25">
      <c r="A15" s="32" t="s">
        <v>37</v>
      </c>
      <c r="B15" s="6">
        <v>18444</v>
      </c>
      <c r="C15" s="5">
        <f t="shared" ref="C15:C20" si="1">B15/$B$21</f>
        <v>0.16822174186663749</v>
      </c>
      <c r="E15" s="42" t="s">
        <v>37</v>
      </c>
      <c r="F15" s="6">
        <v>3933</v>
      </c>
      <c r="G15" s="5">
        <f t="shared" si="0"/>
        <v>0.166152676270542</v>
      </c>
      <c r="I15" s="32"/>
      <c r="J15" s="34"/>
    </row>
    <row r="16" spans="1:10" x14ac:dyDescent="0.25">
      <c r="A16" s="32" t="s">
        <v>38</v>
      </c>
      <c r="B16" s="6">
        <v>17321</v>
      </c>
      <c r="C16" s="5">
        <f t="shared" si="1"/>
        <v>0.1579792231008473</v>
      </c>
      <c r="E16" s="42" t="s">
        <v>38</v>
      </c>
      <c r="F16" s="6">
        <v>3870</v>
      </c>
      <c r="G16" s="5">
        <f t="shared" si="0"/>
        <v>0.16349119175362259</v>
      </c>
      <c r="I16" s="32"/>
      <c r="J16" s="34"/>
    </row>
    <row r="17" spans="1:10" x14ac:dyDescent="0.25">
      <c r="A17" s="32" t="s">
        <v>39</v>
      </c>
      <c r="B17" s="6">
        <v>17242</v>
      </c>
      <c r="C17" s="5">
        <f t="shared" si="1"/>
        <v>0.15725868972373475</v>
      </c>
      <c r="E17" s="42" t="s">
        <v>39</v>
      </c>
      <c r="F17" s="6">
        <v>3468</v>
      </c>
      <c r="G17" s="5">
        <f t="shared" si="0"/>
        <v>0.1465083857885176</v>
      </c>
      <c r="I17" s="32"/>
      <c r="J17" s="34"/>
    </row>
    <row r="18" spans="1:10" x14ac:dyDescent="0.25">
      <c r="A18" s="32" t="s">
        <v>40</v>
      </c>
      <c r="B18" s="6">
        <v>10853</v>
      </c>
      <c r="C18" s="5">
        <f t="shared" si="1"/>
        <v>9.898669293421257E-2</v>
      </c>
      <c r="E18" s="42" t="s">
        <v>40</v>
      </c>
      <c r="F18" s="6">
        <v>2331</v>
      </c>
      <c r="G18" s="5">
        <f t="shared" si="0"/>
        <v>9.8474927126019185E-2</v>
      </c>
      <c r="I18" s="32"/>
      <c r="J18" s="34"/>
    </row>
    <row r="19" spans="1:10" x14ac:dyDescent="0.25">
      <c r="A19" s="32" t="s">
        <v>8</v>
      </c>
      <c r="B19" s="6">
        <v>28260</v>
      </c>
      <c r="C19" s="5">
        <f t="shared" si="1"/>
        <v>0.25775029414179002</v>
      </c>
      <c r="E19" s="13" t="s">
        <v>8</v>
      </c>
      <c r="F19" s="14">
        <v>7956</v>
      </c>
      <c r="G19" s="15">
        <f t="shared" si="0"/>
        <v>0.33610747327954038</v>
      </c>
      <c r="I19" s="32"/>
      <c r="J19" s="34"/>
    </row>
    <row r="20" spans="1:10" ht="15.75" thickBot="1" x14ac:dyDescent="0.3">
      <c r="A20" s="13" t="s">
        <v>9</v>
      </c>
      <c r="B20" s="14">
        <v>3040</v>
      </c>
      <c r="C20" s="15">
        <f t="shared" si="1"/>
        <v>2.7726854005344716E-2</v>
      </c>
      <c r="E20" s="43" t="s">
        <v>5</v>
      </c>
      <c r="F20" s="3">
        <f>SUM(F14:F19)</f>
        <v>23671</v>
      </c>
      <c r="G20" s="2"/>
      <c r="I20" s="32"/>
      <c r="J20" s="34"/>
    </row>
    <row r="21" spans="1:10" ht="15.75" thickBot="1" x14ac:dyDescent="0.3">
      <c r="A21" s="33" t="s">
        <v>5</v>
      </c>
      <c r="B21" s="3">
        <f>SUM(B14:B20)</f>
        <v>109641</v>
      </c>
      <c r="C21" s="2"/>
      <c r="E21" s="53" t="s">
        <v>109</v>
      </c>
      <c r="F21" s="53"/>
      <c r="G21" s="53"/>
      <c r="I21" s="32"/>
      <c r="J21" s="34"/>
    </row>
    <row r="22" spans="1:10" ht="15.75" thickBot="1" x14ac:dyDescent="0.3">
      <c r="A22" s="40" t="s">
        <v>127</v>
      </c>
      <c r="B22" s="40"/>
      <c r="C22" s="40"/>
      <c r="E22" s="40"/>
      <c r="F22" s="40"/>
      <c r="G22" s="40"/>
      <c r="I22" s="32"/>
      <c r="J22" s="34"/>
    </row>
    <row r="23" spans="1:10" ht="52.5" thickBot="1" x14ac:dyDescent="0.35">
      <c r="E23" s="73" t="s">
        <v>57</v>
      </c>
      <c r="F23" s="74"/>
      <c r="G23" s="75"/>
      <c r="I23" s="32"/>
      <c r="J23" s="34"/>
    </row>
    <row r="24" spans="1:10" ht="18" thickBot="1" x14ac:dyDescent="0.35">
      <c r="A24" s="155" t="s">
        <v>10</v>
      </c>
      <c r="B24" s="156"/>
      <c r="C24" s="157"/>
      <c r="E24" s="12" t="s">
        <v>6</v>
      </c>
      <c r="F24" s="4" t="s">
        <v>7</v>
      </c>
      <c r="G24" s="11" t="s">
        <v>2</v>
      </c>
      <c r="I24" s="32"/>
      <c r="J24" s="34"/>
    </row>
    <row r="25" spans="1:10" x14ac:dyDescent="0.25">
      <c r="A25" s="12" t="s">
        <v>6</v>
      </c>
      <c r="B25" s="4" t="s">
        <v>7</v>
      </c>
      <c r="C25" s="11" t="s">
        <v>2</v>
      </c>
      <c r="E25" s="42" t="s">
        <v>36</v>
      </c>
      <c r="F25" s="6">
        <v>463</v>
      </c>
      <c r="G25" s="5">
        <f t="shared" ref="G25:G30" si="2">F25/$F$31</f>
        <v>0.1233679722888356</v>
      </c>
      <c r="I25" s="32"/>
      <c r="J25" s="34"/>
    </row>
    <row r="26" spans="1:10" x14ac:dyDescent="0.25">
      <c r="A26" s="32" t="s">
        <v>36</v>
      </c>
      <c r="B26" s="6">
        <v>2349</v>
      </c>
      <c r="C26" s="5">
        <f>B26/$B$33</f>
        <v>0.12467491109813704</v>
      </c>
      <c r="E26" s="42" t="s">
        <v>37</v>
      </c>
      <c r="F26" s="6">
        <v>784</v>
      </c>
      <c r="G26" s="5">
        <f t="shared" si="2"/>
        <v>0.20889954702904343</v>
      </c>
      <c r="I26" s="32"/>
      <c r="J26" s="34"/>
    </row>
    <row r="27" spans="1:10" x14ac:dyDescent="0.25">
      <c r="A27" s="32" t="s">
        <v>37</v>
      </c>
      <c r="B27" s="6">
        <v>4620</v>
      </c>
      <c r="C27" s="5">
        <f t="shared" ref="C27:C32" si="3">B27/$B$33</f>
        <v>0.24520991454806007</v>
      </c>
      <c r="E27" s="42" t="s">
        <v>38</v>
      </c>
      <c r="F27" s="6">
        <v>1112</v>
      </c>
      <c r="G27" s="5">
        <f t="shared" si="2"/>
        <v>0.29629629629629628</v>
      </c>
      <c r="I27" s="32"/>
      <c r="J27" s="34"/>
    </row>
    <row r="28" spans="1:10" x14ac:dyDescent="0.25">
      <c r="A28" s="32" t="s">
        <v>38</v>
      </c>
      <c r="B28" s="6">
        <v>4964</v>
      </c>
      <c r="C28" s="5">
        <f t="shared" si="3"/>
        <v>0.26346796879146545</v>
      </c>
      <c r="E28" s="42" t="s">
        <v>39</v>
      </c>
      <c r="F28" s="6">
        <v>715</v>
      </c>
      <c r="G28" s="5">
        <f t="shared" si="2"/>
        <v>0.19051425526245669</v>
      </c>
      <c r="I28" s="32"/>
      <c r="J28" s="34"/>
    </row>
    <row r="29" spans="1:10" x14ac:dyDescent="0.25">
      <c r="A29" s="32" t="s">
        <v>39</v>
      </c>
      <c r="B29" s="6">
        <v>3443</v>
      </c>
      <c r="C29" s="5">
        <f t="shared" si="3"/>
        <v>0.18273976965129241</v>
      </c>
      <c r="E29" s="42" t="s">
        <v>40</v>
      </c>
      <c r="F29" s="6">
        <v>228</v>
      </c>
      <c r="G29" s="5">
        <f t="shared" si="2"/>
        <v>6.0751398880895285E-2</v>
      </c>
      <c r="I29" s="32"/>
      <c r="J29" s="34"/>
    </row>
    <row r="30" spans="1:10" x14ac:dyDescent="0.25">
      <c r="A30" s="32" t="s">
        <v>40</v>
      </c>
      <c r="B30" s="6">
        <v>1243</v>
      </c>
      <c r="C30" s="5">
        <f t="shared" si="3"/>
        <v>6.5973143676025692E-2</v>
      </c>
      <c r="E30" s="13" t="s">
        <v>8</v>
      </c>
      <c r="F30" s="14">
        <v>451</v>
      </c>
      <c r="G30" s="15">
        <f t="shared" si="2"/>
        <v>0.12017053024247269</v>
      </c>
      <c r="I30" s="32"/>
      <c r="J30" s="34"/>
    </row>
    <row r="31" spans="1:10" ht="15.75" thickBot="1" x14ac:dyDescent="0.3">
      <c r="A31" s="32" t="s">
        <v>8</v>
      </c>
      <c r="B31" s="6">
        <v>2094</v>
      </c>
      <c r="C31" s="5">
        <f t="shared" si="3"/>
        <v>0.11114059763282204</v>
      </c>
      <c r="E31" s="43" t="s">
        <v>5</v>
      </c>
      <c r="F31" s="3">
        <f>SUM(F25:F30)</f>
        <v>3753</v>
      </c>
      <c r="G31" s="2"/>
      <c r="I31" s="33"/>
      <c r="J31" s="2"/>
    </row>
    <row r="32" spans="1:10" ht="15.75" thickBot="1" x14ac:dyDescent="0.3">
      <c r="A32" s="13" t="s">
        <v>9</v>
      </c>
      <c r="B32" s="14">
        <v>128</v>
      </c>
      <c r="C32" s="15">
        <f t="shared" si="3"/>
        <v>6.7936946021973357E-3</v>
      </c>
      <c r="E32" s="40"/>
      <c r="F32" s="40"/>
      <c r="G32" s="40"/>
    </row>
    <row r="33" spans="1:7" ht="52.5" thickBot="1" x14ac:dyDescent="0.35">
      <c r="A33" s="33" t="s">
        <v>5</v>
      </c>
      <c r="B33" s="3">
        <f>SUM(B26:B32)</f>
        <v>18841</v>
      </c>
      <c r="C33" s="2"/>
      <c r="E33" s="73" t="s">
        <v>59</v>
      </c>
      <c r="F33" s="74"/>
      <c r="G33" s="75"/>
    </row>
    <row r="34" spans="1:7" ht="15.75" thickBot="1" x14ac:dyDescent="0.3">
      <c r="E34" s="12" t="s">
        <v>6</v>
      </c>
      <c r="F34" s="4" t="s">
        <v>7</v>
      </c>
      <c r="G34" s="11" t="s">
        <v>2</v>
      </c>
    </row>
    <row r="35" spans="1:7" ht="18" thickBot="1" x14ac:dyDescent="0.35">
      <c r="A35" s="186" t="s">
        <v>121</v>
      </c>
      <c r="B35" s="187"/>
      <c r="C35" s="188"/>
      <c r="E35" s="42" t="s">
        <v>36</v>
      </c>
      <c r="F35" s="6">
        <f>F25</f>
        <v>463</v>
      </c>
      <c r="G35" s="5">
        <f>F35/$F$37</f>
        <v>0.37129109863672816</v>
      </c>
    </row>
    <row r="36" spans="1:7" x14ac:dyDescent="0.25">
      <c r="A36" s="12" t="s">
        <v>0</v>
      </c>
      <c r="B36" s="4" t="s">
        <v>1</v>
      </c>
      <c r="C36" s="11" t="s">
        <v>2</v>
      </c>
      <c r="E36" s="13" t="s">
        <v>37</v>
      </c>
      <c r="F36" s="14">
        <f>F26</f>
        <v>784</v>
      </c>
      <c r="G36" s="15">
        <f>F36/$F$37</f>
        <v>0.62870890136327184</v>
      </c>
    </row>
    <row r="37" spans="1:7" ht="15.75" thickBot="1" x14ac:dyDescent="0.3">
      <c r="A37" s="42" t="s">
        <v>3</v>
      </c>
      <c r="B37" s="6">
        <v>12132</v>
      </c>
      <c r="C37" s="5">
        <v>0.83799999999999997</v>
      </c>
      <c r="E37" s="43" t="s">
        <v>5</v>
      </c>
      <c r="F37" s="3">
        <f>SUM(F35:F36)</f>
        <v>1247</v>
      </c>
      <c r="G37" s="2"/>
    </row>
    <row r="38" spans="1:7" x14ac:dyDescent="0.25">
      <c r="A38" s="13" t="s">
        <v>4</v>
      </c>
      <c r="B38" s="14">
        <v>2349</v>
      </c>
      <c r="C38" s="15">
        <v>0.16200000000000001</v>
      </c>
      <c r="E38" s="40" t="s">
        <v>122</v>
      </c>
      <c r="F38" s="40"/>
      <c r="G38" s="40"/>
    </row>
    <row r="39" spans="1:7" ht="15.75" thickBot="1" x14ac:dyDescent="0.3">
      <c r="A39" s="43" t="s">
        <v>5</v>
      </c>
      <c r="B39" s="3">
        <v>14481</v>
      </c>
      <c r="C39" s="46"/>
      <c r="E39" s="40"/>
      <c r="F39" s="40"/>
      <c r="G39" s="40"/>
    </row>
    <row r="40" spans="1:7" ht="52.5" thickBot="1" x14ac:dyDescent="0.35">
      <c r="A40" s="40"/>
      <c r="B40" s="40"/>
      <c r="C40" s="40"/>
      <c r="E40" s="73" t="s">
        <v>60</v>
      </c>
      <c r="F40" s="74"/>
      <c r="G40" s="75"/>
    </row>
    <row r="41" spans="1:7" ht="18" thickBot="1" x14ac:dyDescent="0.35">
      <c r="A41" s="155" t="s">
        <v>119</v>
      </c>
      <c r="B41" s="156"/>
      <c r="C41" s="157"/>
      <c r="E41" s="12" t="s">
        <v>12</v>
      </c>
      <c r="F41" s="4" t="s">
        <v>1</v>
      </c>
      <c r="G41" s="11" t="s">
        <v>2</v>
      </c>
    </row>
    <row r="42" spans="1:7" x14ac:dyDescent="0.25">
      <c r="A42" s="12" t="s">
        <v>0</v>
      </c>
      <c r="B42" s="4" t="s">
        <v>1</v>
      </c>
      <c r="C42" s="11" t="s">
        <v>2</v>
      </c>
      <c r="E42" s="42" t="s">
        <v>14</v>
      </c>
      <c r="F42" s="6">
        <v>1648</v>
      </c>
      <c r="G42" s="5">
        <f t="shared" ref="G42:G52" si="4">F42/$F$53</f>
        <v>0.43911537436717291</v>
      </c>
    </row>
    <row r="43" spans="1:7" x14ac:dyDescent="0.25">
      <c r="A43" s="42" t="s">
        <v>3</v>
      </c>
      <c r="B43" s="6">
        <v>13824</v>
      </c>
      <c r="C43" s="5">
        <v>0.75</v>
      </c>
      <c r="E43" s="42" t="s">
        <v>13</v>
      </c>
      <c r="F43" s="6">
        <v>919</v>
      </c>
      <c r="G43" s="5">
        <f t="shared" si="4"/>
        <v>0.24487077005062616</v>
      </c>
    </row>
    <row r="44" spans="1:7" x14ac:dyDescent="0.25">
      <c r="A44" s="13" t="s">
        <v>4</v>
      </c>
      <c r="B44" s="14">
        <v>4620</v>
      </c>
      <c r="C44" s="15">
        <v>0.25</v>
      </c>
      <c r="E44" s="42" t="s">
        <v>16</v>
      </c>
      <c r="F44" s="6">
        <v>323</v>
      </c>
      <c r="G44" s="5">
        <f t="shared" si="4"/>
        <v>8.606448174793499E-2</v>
      </c>
    </row>
    <row r="45" spans="1:7" ht="15.75" thickBot="1" x14ac:dyDescent="0.3">
      <c r="A45" s="43" t="s">
        <v>5</v>
      </c>
      <c r="B45" s="3">
        <v>18444</v>
      </c>
      <c r="C45" s="2"/>
      <c r="E45" s="42" t="s">
        <v>20</v>
      </c>
      <c r="F45" s="6">
        <v>170</v>
      </c>
      <c r="G45" s="5">
        <f t="shared" si="4"/>
        <v>4.5297095656807888E-2</v>
      </c>
    </row>
    <row r="46" spans="1:7" ht="15.75" thickBot="1" x14ac:dyDescent="0.3">
      <c r="E46" s="42" t="s">
        <v>15</v>
      </c>
      <c r="F46" s="6">
        <v>86</v>
      </c>
      <c r="G46" s="5">
        <f t="shared" si="4"/>
        <v>2.291500133226752E-2</v>
      </c>
    </row>
    <row r="47" spans="1:7" ht="18" thickBot="1" x14ac:dyDescent="0.35">
      <c r="A47" s="151" t="s">
        <v>41</v>
      </c>
      <c r="B47" s="152"/>
      <c r="C47" s="153"/>
      <c r="E47" s="42" t="s">
        <v>22</v>
      </c>
      <c r="F47" s="6">
        <v>76</v>
      </c>
      <c r="G47" s="5">
        <f t="shared" si="4"/>
        <v>2.0250466293631763E-2</v>
      </c>
    </row>
    <row r="48" spans="1:7" x14ac:dyDescent="0.25">
      <c r="A48" s="12" t="s">
        <v>6</v>
      </c>
      <c r="B48" s="4" t="s">
        <v>7</v>
      </c>
      <c r="C48" s="11" t="s">
        <v>2</v>
      </c>
      <c r="E48" s="42" t="s">
        <v>70</v>
      </c>
      <c r="F48" s="6">
        <v>60</v>
      </c>
      <c r="G48" s="5">
        <f t="shared" si="4"/>
        <v>1.5987210231814548E-2</v>
      </c>
    </row>
    <row r="49" spans="1:30" x14ac:dyDescent="0.25">
      <c r="A49" s="32" t="s">
        <v>36</v>
      </c>
      <c r="B49" s="6">
        <f>B26</f>
        <v>2349</v>
      </c>
      <c r="C49" s="5">
        <f>B49/$B$51</f>
        <v>0.3370641411967284</v>
      </c>
      <c r="E49" s="42" t="s">
        <v>32</v>
      </c>
      <c r="F49" s="6">
        <v>60</v>
      </c>
      <c r="G49" s="5">
        <f t="shared" si="4"/>
        <v>1.5987210231814548E-2</v>
      </c>
    </row>
    <row r="50" spans="1:30" x14ac:dyDescent="0.25">
      <c r="A50" s="13" t="s">
        <v>37</v>
      </c>
      <c r="B50" s="14">
        <f>B27</f>
        <v>4620</v>
      </c>
      <c r="C50" s="15">
        <f>B50/$B$51</f>
        <v>0.66293585880327166</v>
      </c>
      <c r="E50" s="42" t="s">
        <v>18</v>
      </c>
      <c r="F50" s="6">
        <v>57</v>
      </c>
      <c r="G50" s="5">
        <f t="shared" si="4"/>
        <v>1.5187849720223821E-2</v>
      </c>
    </row>
    <row r="51" spans="1:30" ht="15.75" thickBot="1" x14ac:dyDescent="0.3">
      <c r="A51" s="33" t="s">
        <v>5</v>
      </c>
      <c r="B51" s="3">
        <f>SUM(B49:B50)</f>
        <v>6969</v>
      </c>
      <c r="C51" s="2"/>
      <c r="E51" s="42" t="s">
        <v>19</v>
      </c>
      <c r="F51" s="6">
        <v>49</v>
      </c>
      <c r="G51" s="5">
        <f t="shared" si="4"/>
        <v>1.3056221689315214E-2</v>
      </c>
    </row>
    <row r="52" spans="1:30" ht="15.75" thickBot="1" x14ac:dyDescent="0.3">
      <c r="E52" s="13" t="s">
        <v>33</v>
      </c>
      <c r="F52" s="14">
        <v>305</v>
      </c>
      <c r="G52" s="15">
        <f t="shared" si="4"/>
        <v>8.1268318678390628E-2</v>
      </c>
    </row>
    <row r="53" spans="1:30" ht="18" thickBot="1" x14ac:dyDescent="0.35">
      <c r="A53" s="155" t="s">
        <v>44</v>
      </c>
      <c r="B53" s="156"/>
      <c r="C53" s="157"/>
      <c r="E53" s="43" t="s">
        <v>5</v>
      </c>
      <c r="F53" s="3">
        <f>SUM(F42:F52)</f>
        <v>3753</v>
      </c>
      <c r="G53" s="2"/>
    </row>
    <row r="54" spans="1:30" s="31" customFormat="1" ht="34.5" customHeight="1" x14ac:dyDescent="0.25">
      <c r="A54" s="12" t="s">
        <v>45</v>
      </c>
      <c r="B54" s="4" t="s">
        <v>7</v>
      </c>
      <c r="C54" s="11" t="s">
        <v>2</v>
      </c>
      <c r="D54" s="30"/>
      <c r="E54" s="54" t="s">
        <v>110</v>
      </c>
      <c r="F54" s="50"/>
      <c r="G54" s="51"/>
      <c r="H54" s="30"/>
      <c r="I54" s="30"/>
      <c r="J54" s="30"/>
      <c r="K54" s="30"/>
      <c r="L54" s="30"/>
      <c r="M54" s="30"/>
      <c r="N54" s="30"/>
      <c r="O54" s="30"/>
      <c r="P54" s="30"/>
      <c r="Q54" s="30"/>
      <c r="R54" s="30"/>
      <c r="S54" s="30"/>
      <c r="T54" s="30"/>
      <c r="U54" s="30"/>
      <c r="V54" s="30"/>
      <c r="W54" s="30"/>
      <c r="X54" s="30"/>
      <c r="Y54" s="30"/>
      <c r="Z54" s="30"/>
      <c r="AA54" s="30"/>
      <c r="AB54" s="30"/>
      <c r="AC54" s="30"/>
      <c r="AD54" s="30"/>
    </row>
    <row r="55" spans="1:30" ht="15.75" thickBot="1" x14ac:dyDescent="0.3">
      <c r="A55" s="32" t="s">
        <v>46</v>
      </c>
      <c r="B55" s="6">
        <v>886</v>
      </c>
      <c r="C55" s="5">
        <f t="shared" ref="C55:C61" si="5">B55/$B$62</f>
        <v>4.7025104824584683E-2</v>
      </c>
      <c r="D55" s="31"/>
      <c r="E55" s="40"/>
      <c r="F55" s="40"/>
      <c r="G55" s="40"/>
    </row>
    <row r="56" spans="1:30" ht="69.75" thickBot="1" x14ac:dyDescent="0.35">
      <c r="A56" s="32" t="s">
        <v>47</v>
      </c>
      <c r="B56" s="6">
        <v>1337</v>
      </c>
      <c r="C56" s="5">
        <f t="shared" si="5"/>
        <v>7.0962263149514357E-2</v>
      </c>
      <c r="E56" s="73" t="s">
        <v>61</v>
      </c>
      <c r="F56" s="74"/>
      <c r="G56" s="75"/>
    </row>
    <row r="57" spans="1:30" x14ac:dyDescent="0.25">
      <c r="A57" s="42" t="s">
        <v>48</v>
      </c>
      <c r="B57" s="6">
        <v>5243</v>
      </c>
      <c r="C57" s="5">
        <f t="shared" si="5"/>
        <v>0.27827609999469244</v>
      </c>
      <c r="E57" s="12" t="s">
        <v>12</v>
      </c>
      <c r="F57" s="4" t="s">
        <v>1</v>
      </c>
      <c r="G57" s="11" t="s">
        <v>2</v>
      </c>
    </row>
    <row r="58" spans="1:30" x14ac:dyDescent="0.25">
      <c r="A58" s="42" t="s">
        <v>49</v>
      </c>
      <c r="B58" s="6">
        <v>4315</v>
      </c>
      <c r="C58" s="5">
        <f t="shared" si="5"/>
        <v>0.22902181412876174</v>
      </c>
      <c r="E58" s="42" t="s">
        <v>13</v>
      </c>
      <c r="F58" s="6">
        <v>465</v>
      </c>
      <c r="G58" s="5">
        <f t="shared" ref="G58:G68" si="6">F58/$F$69</f>
        <v>0.37289494787489974</v>
      </c>
    </row>
    <row r="59" spans="1:30" x14ac:dyDescent="0.25">
      <c r="A59" s="42" t="s">
        <v>50</v>
      </c>
      <c r="B59" s="6">
        <v>2429</v>
      </c>
      <c r="C59" s="5">
        <f t="shared" si="5"/>
        <v>0.12892097022451038</v>
      </c>
      <c r="E59" s="42" t="s">
        <v>14</v>
      </c>
      <c r="F59" s="6">
        <v>418</v>
      </c>
      <c r="G59" s="5">
        <f t="shared" si="6"/>
        <v>0.3352044907778669</v>
      </c>
    </row>
    <row r="60" spans="1:30" x14ac:dyDescent="0.25">
      <c r="A60" s="42" t="s">
        <v>51</v>
      </c>
      <c r="B60" s="6">
        <v>2218</v>
      </c>
      <c r="C60" s="5">
        <f t="shared" si="5"/>
        <v>0.1177219892787007</v>
      </c>
      <c r="E60" s="42" t="s">
        <v>16</v>
      </c>
      <c r="F60" s="6">
        <v>103</v>
      </c>
      <c r="G60" s="5">
        <f t="shared" si="6"/>
        <v>8.259823576583801E-2</v>
      </c>
    </row>
    <row r="61" spans="1:30" x14ac:dyDescent="0.25">
      <c r="A61" s="13" t="s">
        <v>52</v>
      </c>
      <c r="B61" s="14">
        <v>2413</v>
      </c>
      <c r="C61" s="15">
        <f t="shared" si="5"/>
        <v>0.12807175839923571</v>
      </c>
      <c r="E61" s="42" t="s">
        <v>70</v>
      </c>
      <c r="F61" s="6">
        <v>60</v>
      </c>
      <c r="G61" s="5">
        <f t="shared" si="6"/>
        <v>4.8115477145148355E-2</v>
      </c>
    </row>
    <row r="62" spans="1:30" ht="15.75" thickBot="1" x14ac:dyDescent="0.3">
      <c r="A62" s="43" t="s">
        <v>5</v>
      </c>
      <c r="B62" s="3">
        <f>SUM(B55:B61)</f>
        <v>18841</v>
      </c>
      <c r="C62" s="2"/>
      <c r="E62" s="42" t="s">
        <v>100</v>
      </c>
      <c r="F62" s="6">
        <v>46</v>
      </c>
      <c r="G62" s="5">
        <f t="shared" si="6"/>
        <v>3.6888532477947072E-2</v>
      </c>
    </row>
    <row r="63" spans="1:30" ht="15.75" thickBot="1" x14ac:dyDescent="0.3">
      <c r="A63" s="40"/>
      <c r="B63" s="40"/>
      <c r="C63" s="40"/>
      <c r="E63" s="42" t="s">
        <v>18</v>
      </c>
      <c r="F63" s="6">
        <v>39</v>
      </c>
      <c r="G63" s="5">
        <f t="shared" si="6"/>
        <v>3.1275060144346431E-2</v>
      </c>
    </row>
    <row r="64" spans="1:30" ht="52.5" thickBot="1" x14ac:dyDescent="0.35">
      <c r="A64" s="73" t="s">
        <v>53</v>
      </c>
      <c r="B64" s="74"/>
      <c r="C64" s="75"/>
      <c r="E64" s="42" t="s">
        <v>20</v>
      </c>
      <c r="F64" s="6">
        <v>35</v>
      </c>
      <c r="G64" s="5">
        <f t="shared" si="6"/>
        <v>2.8067361668003207E-2</v>
      </c>
    </row>
    <row r="65" spans="1:7" x14ac:dyDescent="0.25">
      <c r="A65" s="12" t="s">
        <v>45</v>
      </c>
      <c r="B65" s="4" t="s">
        <v>7</v>
      </c>
      <c r="C65" s="11" t="s">
        <v>2</v>
      </c>
      <c r="E65" s="42" t="s">
        <v>27</v>
      </c>
      <c r="F65" s="6">
        <v>25</v>
      </c>
      <c r="G65" s="5">
        <f t="shared" si="6"/>
        <v>2.0048115477145148E-2</v>
      </c>
    </row>
    <row r="66" spans="1:7" x14ac:dyDescent="0.25">
      <c r="A66" s="42" t="s">
        <v>46</v>
      </c>
      <c r="B66" s="6">
        <v>333</v>
      </c>
      <c r="C66" s="5">
        <f t="shared" ref="C66:C72" si="7">B66/$B$73</f>
        <v>4.7783039173482568E-2</v>
      </c>
      <c r="E66" s="42" t="s">
        <v>19</v>
      </c>
      <c r="F66" s="6">
        <v>17</v>
      </c>
      <c r="G66" s="5">
        <f t="shared" si="6"/>
        <v>1.3632718524458701E-2</v>
      </c>
    </row>
    <row r="67" spans="1:7" x14ac:dyDescent="0.25">
      <c r="A67" s="42" t="s">
        <v>47</v>
      </c>
      <c r="B67" s="6">
        <v>480</v>
      </c>
      <c r="C67" s="5">
        <f t="shared" si="7"/>
        <v>6.8876452862677573E-2</v>
      </c>
      <c r="E67" s="42" t="s">
        <v>23</v>
      </c>
      <c r="F67" s="6">
        <v>15</v>
      </c>
      <c r="G67" s="5">
        <f t="shared" si="6"/>
        <v>1.2028869286287089E-2</v>
      </c>
    </row>
    <row r="68" spans="1:7" x14ac:dyDescent="0.25">
      <c r="A68" s="42" t="s">
        <v>48</v>
      </c>
      <c r="B68" s="6">
        <v>2130</v>
      </c>
      <c r="C68" s="5">
        <f t="shared" si="7"/>
        <v>0.30563925957813171</v>
      </c>
      <c r="E68" s="13" t="s">
        <v>102</v>
      </c>
      <c r="F68" s="14">
        <v>24</v>
      </c>
      <c r="G68" s="15">
        <f t="shared" si="6"/>
        <v>1.9246190858059342E-2</v>
      </c>
    </row>
    <row r="69" spans="1:7" ht="15.75" thickBot="1" x14ac:dyDescent="0.3">
      <c r="A69" s="42" t="s">
        <v>49</v>
      </c>
      <c r="B69" s="6">
        <v>1329</v>
      </c>
      <c r="C69" s="5">
        <f t="shared" si="7"/>
        <v>0.19070167886353853</v>
      </c>
      <c r="E69" s="43" t="s">
        <v>5</v>
      </c>
      <c r="F69" s="3">
        <f>SUM(F58:F68)</f>
        <v>1247</v>
      </c>
      <c r="G69" s="2"/>
    </row>
    <row r="70" spans="1:7" x14ac:dyDescent="0.25">
      <c r="A70" s="42" t="s">
        <v>50</v>
      </c>
      <c r="B70" s="6">
        <v>917</v>
      </c>
      <c r="C70" s="5">
        <f t="shared" si="7"/>
        <v>0.13158272348974029</v>
      </c>
      <c r="E70" s="40"/>
      <c r="F70" s="40"/>
      <c r="G70" s="40"/>
    </row>
    <row r="71" spans="1:7" x14ac:dyDescent="0.25">
      <c r="A71" s="42" t="s">
        <v>51</v>
      </c>
      <c r="B71" s="6">
        <v>532</v>
      </c>
      <c r="C71" s="5">
        <f t="shared" si="7"/>
        <v>7.6338068589467636E-2</v>
      </c>
      <c r="E71" s="40" t="s">
        <v>111</v>
      </c>
      <c r="F71" s="40"/>
      <c r="G71" s="40"/>
    </row>
    <row r="72" spans="1:7" x14ac:dyDescent="0.25">
      <c r="A72" s="13" t="s">
        <v>52</v>
      </c>
      <c r="B72" s="14">
        <v>1248</v>
      </c>
      <c r="C72" s="15">
        <f t="shared" si="7"/>
        <v>0.17907877744296169</v>
      </c>
    </row>
    <row r="73" spans="1:7" ht="15.75" thickBot="1" x14ac:dyDescent="0.3">
      <c r="A73" s="43" t="s">
        <v>5</v>
      </c>
      <c r="B73" s="3">
        <f>SUM(B66:B72)</f>
        <v>6969</v>
      </c>
      <c r="C73" s="2"/>
    </row>
    <row r="80" spans="1:7" ht="15.75" thickBot="1" x14ac:dyDescent="0.3"/>
    <row r="81" spans="1:16" ht="18" thickBot="1" x14ac:dyDescent="0.35">
      <c r="A81" s="155" t="s">
        <v>11</v>
      </c>
      <c r="B81" s="156"/>
      <c r="C81" s="157"/>
    </row>
    <row r="82" spans="1:16" ht="17.100000000000001" customHeight="1" x14ac:dyDescent="0.25">
      <c r="A82" s="12" t="s">
        <v>12</v>
      </c>
      <c r="B82" s="4" t="s">
        <v>1</v>
      </c>
      <c r="C82" s="11" t="s">
        <v>2</v>
      </c>
    </row>
    <row r="83" spans="1:16" x14ac:dyDescent="0.25">
      <c r="A83" s="18" t="s">
        <v>14</v>
      </c>
      <c r="B83" s="6">
        <v>6632</v>
      </c>
      <c r="C83" s="5">
        <f t="shared" ref="C83:C93" si="8">B83/$B$94</f>
        <v>0.35199830157634943</v>
      </c>
    </row>
    <row r="84" spans="1:16" x14ac:dyDescent="0.25">
      <c r="A84" s="18" t="s">
        <v>13</v>
      </c>
      <c r="B84" s="6">
        <v>5895</v>
      </c>
      <c r="C84" s="5">
        <f t="shared" si="8"/>
        <v>0.3128814818746351</v>
      </c>
    </row>
    <row r="85" spans="1:16" x14ac:dyDescent="0.25">
      <c r="A85" s="18" t="s">
        <v>16</v>
      </c>
      <c r="B85" s="6">
        <v>1745</v>
      </c>
      <c r="C85" s="5">
        <f t="shared" si="8"/>
        <v>9.2617164694018358E-2</v>
      </c>
    </row>
    <row r="86" spans="1:16" x14ac:dyDescent="0.25">
      <c r="A86" s="18" t="s">
        <v>20</v>
      </c>
      <c r="B86" s="6">
        <v>779</v>
      </c>
      <c r="C86" s="5">
        <f t="shared" si="8"/>
        <v>4.134600074306035E-2</v>
      </c>
    </row>
    <row r="87" spans="1:16" x14ac:dyDescent="0.25">
      <c r="A87" s="18" t="s">
        <v>15</v>
      </c>
      <c r="B87" s="6">
        <v>522</v>
      </c>
      <c r="C87" s="5">
        <f t="shared" si="8"/>
        <v>2.7705535799586008E-2</v>
      </c>
    </row>
    <row r="88" spans="1:16" x14ac:dyDescent="0.25">
      <c r="A88" s="18" t="s">
        <v>70</v>
      </c>
      <c r="B88" s="6">
        <v>313</v>
      </c>
      <c r="C88" s="5">
        <f t="shared" si="8"/>
        <v>1.6612706331935671E-2</v>
      </c>
    </row>
    <row r="89" spans="1:16" x14ac:dyDescent="0.25">
      <c r="A89" s="18" t="s">
        <v>22</v>
      </c>
      <c r="B89" s="6">
        <v>305</v>
      </c>
      <c r="C89" s="5">
        <f t="shared" si="8"/>
        <v>1.618810041929834E-2</v>
      </c>
    </row>
    <row r="90" spans="1:16" x14ac:dyDescent="0.25">
      <c r="A90" s="18" t="s">
        <v>32</v>
      </c>
      <c r="B90" s="6">
        <v>259</v>
      </c>
      <c r="C90" s="5">
        <f t="shared" si="8"/>
        <v>1.374661642163367E-2</v>
      </c>
    </row>
    <row r="91" spans="1:16" x14ac:dyDescent="0.25">
      <c r="A91" s="18" t="s">
        <v>23</v>
      </c>
      <c r="B91" s="6">
        <v>256</v>
      </c>
      <c r="C91" s="5">
        <f t="shared" si="8"/>
        <v>1.3587389204394671E-2</v>
      </c>
      <c r="E91" s="40"/>
      <c r="F91" s="40"/>
      <c r="G91" s="40"/>
    </row>
    <row r="92" spans="1:16" s="40" customFormat="1" x14ac:dyDescent="0.25">
      <c r="A92" s="18" t="s">
        <v>19</v>
      </c>
      <c r="B92" s="6">
        <v>251</v>
      </c>
      <c r="C92" s="5">
        <f t="shared" si="8"/>
        <v>1.3322010508996339E-2</v>
      </c>
    </row>
    <row r="93" spans="1:16" x14ac:dyDescent="0.25">
      <c r="A93" s="19" t="s">
        <v>33</v>
      </c>
      <c r="B93" s="14">
        <v>1884</v>
      </c>
      <c r="C93" s="15">
        <f t="shared" si="8"/>
        <v>9.9994692426092033E-2</v>
      </c>
      <c r="D93" s="40"/>
      <c r="E93" s="40"/>
      <c r="F93" s="40"/>
      <c r="G93" s="40"/>
      <c r="H93" s="40"/>
      <c r="I93" s="40"/>
      <c r="J93" s="40"/>
      <c r="K93" s="40"/>
      <c r="L93" s="40"/>
      <c r="M93" s="40"/>
      <c r="N93" s="40"/>
      <c r="O93" s="40"/>
      <c r="P93" s="40"/>
    </row>
    <row r="94" spans="1:16" ht="15.75" thickBot="1" x14ac:dyDescent="0.3">
      <c r="A94" s="33" t="s">
        <v>5</v>
      </c>
      <c r="B94" s="3">
        <f>SUM(B83:B93)</f>
        <v>18841</v>
      </c>
      <c r="C94" s="2"/>
      <c r="D94" s="40"/>
      <c r="E94" s="40"/>
      <c r="F94" s="40"/>
      <c r="G94" s="40"/>
      <c r="H94" s="40"/>
      <c r="I94" s="40"/>
      <c r="J94" s="40"/>
      <c r="K94" s="40"/>
      <c r="L94" s="40"/>
      <c r="M94" s="40"/>
      <c r="N94" s="40"/>
      <c r="O94" s="40"/>
      <c r="P94" s="40"/>
    </row>
    <row r="95" spans="1:16" ht="15.75" thickBot="1" x14ac:dyDescent="0.3">
      <c r="D95" s="40"/>
      <c r="H95" s="40"/>
      <c r="I95" s="40"/>
      <c r="J95" s="40"/>
      <c r="K95" s="40"/>
      <c r="L95" s="40"/>
      <c r="M95" s="40"/>
      <c r="N95" s="40"/>
      <c r="O95" s="40"/>
      <c r="P95" s="40"/>
    </row>
    <row r="96" spans="1:16" ht="18" thickBot="1" x14ac:dyDescent="0.35">
      <c r="A96" s="151" t="s">
        <v>42</v>
      </c>
      <c r="B96" s="152"/>
      <c r="C96" s="153"/>
    </row>
    <row r="97" spans="1:3" x14ac:dyDescent="0.25">
      <c r="A97" s="12" t="s">
        <v>12</v>
      </c>
      <c r="B97" s="4" t="s">
        <v>1</v>
      </c>
      <c r="C97" s="11" t="s">
        <v>2</v>
      </c>
    </row>
    <row r="98" spans="1:3" x14ac:dyDescent="0.25">
      <c r="A98" s="32" t="s">
        <v>13</v>
      </c>
      <c r="B98" s="6">
        <v>2545</v>
      </c>
      <c r="C98" s="5">
        <f t="shared" ref="C98:C108" si="9">B98/$B$109</f>
        <v>0.36518869278232169</v>
      </c>
    </row>
    <row r="99" spans="1:3" x14ac:dyDescent="0.25">
      <c r="A99" s="32" t="s">
        <v>14</v>
      </c>
      <c r="B99" s="6">
        <v>2361</v>
      </c>
      <c r="C99" s="5">
        <f t="shared" si="9"/>
        <v>0.3387860525182953</v>
      </c>
    </row>
    <row r="100" spans="1:3" x14ac:dyDescent="0.25">
      <c r="A100" s="32" t="s">
        <v>16</v>
      </c>
      <c r="B100" s="6">
        <v>366</v>
      </c>
      <c r="C100" s="5">
        <f t="shared" si="9"/>
        <v>5.2518295307791646E-2</v>
      </c>
    </row>
    <row r="101" spans="1:3" x14ac:dyDescent="0.25">
      <c r="A101" s="32" t="s">
        <v>20</v>
      </c>
      <c r="B101" s="6">
        <v>344</v>
      </c>
      <c r="C101" s="5">
        <f t="shared" si="9"/>
        <v>4.9361457884918927E-2</v>
      </c>
    </row>
    <row r="102" spans="1:3" x14ac:dyDescent="0.25">
      <c r="A102" s="32" t="s">
        <v>70</v>
      </c>
      <c r="B102" s="6">
        <v>295</v>
      </c>
      <c r="C102" s="5">
        <f t="shared" si="9"/>
        <v>4.233031998852059E-2</v>
      </c>
    </row>
    <row r="103" spans="1:3" x14ac:dyDescent="0.25">
      <c r="A103" s="32" t="s">
        <v>23</v>
      </c>
      <c r="B103" s="6">
        <v>158</v>
      </c>
      <c r="C103" s="5">
        <f t="shared" si="9"/>
        <v>2.2671832400631368E-2</v>
      </c>
    </row>
    <row r="104" spans="1:3" ht="17.100000000000001" customHeight="1" x14ac:dyDescent="0.25">
      <c r="A104" s="32" t="s">
        <v>19</v>
      </c>
      <c r="B104" s="6">
        <v>112</v>
      </c>
      <c r="C104" s="5">
        <f t="shared" si="9"/>
        <v>1.6071172334624767E-2</v>
      </c>
    </row>
    <row r="105" spans="1:3" x14ac:dyDescent="0.25">
      <c r="A105" s="32" t="s">
        <v>18</v>
      </c>
      <c r="B105" s="6">
        <v>110</v>
      </c>
      <c r="C105" s="5">
        <f t="shared" si="9"/>
        <v>1.578418711436361E-2</v>
      </c>
    </row>
    <row r="106" spans="1:3" x14ac:dyDescent="0.25">
      <c r="A106" s="32" t="s">
        <v>15</v>
      </c>
      <c r="B106" s="6">
        <v>90</v>
      </c>
      <c r="C106" s="5">
        <f t="shared" si="9"/>
        <v>1.2914334911752045E-2</v>
      </c>
    </row>
    <row r="107" spans="1:3" x14ac:dyDescent="0.25">
      <c r="A107" s="32" t="s">
        <v>97</v>
      </c>
      <c r="B107" s="6">
        <v>87</v>
      </c>
      <c r="C107" s="5">
        <f t="shared" si="9"/>
        <v>1.248385708136031E-2</v>
      </c>
    </row>
    <row r="108" spans="1:3" x14ac:dyDescent="0.25">
      <c r="A108" s="13" t="s">
        <v>33</v>
      </c>
      <c r="B108" s="14">
        <v>501</v>
      </c>
      <c r="C108" s="15">
        <f t="shared" si="9"/>
        <v>7.1889797675419712E-2</v>
      </c>
    </row>
    <row r="109" spans="1:3" ht="15.75" thickBot="1" x14ac:dyDescent="0.3">
      <c r="A109" s="33" t="s">
        <v>5</v>
      </c>
      <c r="B109" s="3">
        <f>SUM(B98:B108)</f>
        <v>6969</v>
      </c>
      <c r="C109" s="2"/>
    </row>
    <row r="115" spans="4:14" ht="17.100000000000001" customHeight="1" x14ac:dyDescent="0.25"/>
    <row r="121" spans="4:14" x14ac:dyDescent="0.25">
      <c r="E121" s="40"/>
      <c r="F121" s="40"/>
      <c r="G121" s="40"/>
    </row>
    <row r="122" spans="4:14" x14ac:dyDescent="0.25">
      <c r="D122" s="40"/>
      <c r="H122" s="40"/>
      <c r="I122" s="40"/>
      <c r="J122" s="40"/>
      <c r="K122" s="40"/>
      <c r="L122" s="40"/>
      <c r="M122" s="40"/>
      <c r="N122" s="40"/>
    </row>
    <row r="125" spans="4:14" ht="17.100000000000001" customHeight="1" x14ac:dyDescent="0.25"/>
    <row r="130" spans="1:6" x14ac:dyDescent="0.25">
      <c r="D130" s="40"/>
    </row>
    <row r="132" spans="1:6" ht="17.100000000000001" customHeight="1" x14ac:dyDescent="0.25">
      <c r="A132" s="47"/>
      <c r="B132" s="6"/>
      <c r="C132" s="47"/>
    </row>
    <row r="133" spans="1:6" x14ac:dyDescent="0.25">
      <c r="A133" s="49" t="s">
        <v>106</v>
      </c>
      <c r="B133" s="50"/>
      <c r="C133" s="51"/>
    </row>
    <row r="134" spans="1:6" x14ac:dyDescent="0.25">
      <c r="A134" s="52" t="s">
        <v>107</v>
      </c>
      <c r="B134" s="50"/>
      <c r="C134" s="51"/>
    </row>
    <row r="135" spans="1:6" x14ac:dyDescent="0.25">
      <c r="A135" s="52" t="s">
        <v>108</v>
      </c>
      <c r="B135" s="50"/>
      <c r="C135" s="51"/>
    </row>
    <row r="136" spans="1:6" x14ac:dyDescent="0.25">
      <c r="A136" s="40"/>
      <c r="B136" s="40"/>
      <c r="C136" s="40"/>
    </row>
    <row r="144" spans="1:6" x14ac:dyDescent="0.25">
      <c r="E144" s="40"/>
      <c r="F144" s="40"/>
    </row>
    <row r="146" spans="4:4" x14ac:dyDescent="0.25">
      <c r="D146" s="40"/>
    </row>
    <row r="148" spans="4:4" ht="17.100000000000001" customHeight="1" x14ac:dyDescent="0.25"/>
  </sheetData>
  <mergeCells count="11">
    <mergeCell ref="A47:C47"/>
    <mergeCell ref="A81:C81"/>
    <mergeCell ref="A96:C96"/>
    <mergeCell ref="A53:C53"/>
    <mergeCell ref="A1:F1"/>
    <mergeCell ref="A5:C5"/>
    <mergeCell ref="I5:J5"/>
    <mergeCell ref="A12:C12"/>
    <mergeCell ref="A24:C24"/>
    <mergeCell ref="A35:C35"/>
    <mergeCell ref="A41:C4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1"/>
  <sheetViews>
    <sheetView topLeftCell="A47" workbookViewId="0">
      <selection activeCell="E58" sqref="E58:F69"/>
    </sheetView>
  </sheetViews>
  <sheetFormatPr defaultColWidth="8.85546875" defaultRowHeight="15" x14ac:dyDescent="0.25"/>
  <cols>
    <col min="1" max="1" width="26.7109375" style="35" customWidth="1"/>
    <col min="2" max="2" width="10.7109375" style="35" bestFit="1" customWidth="1"/>
    <col min="3" max="3" width="7.85546875" style="35" customWidth="1"/>
    <col min="4" max="4" width="8.85546875" style="35"/>
    <col min="5" max="5" width="18.140625" style="35" customWidth="1"/>
    <col min="6" max="6" width="33.85546875" style="35" bestFit="1" customWidth="1"/>
    <col min="7" max="7" width="18.42578125" style="35" bestFit="1" customWidth="1"/>
    <col min="8" max="8" width="15.140625" style="35" customWidth="1"/>
    <col min="9" max="16384" width="8.85546875" style="35"/>
  </cols>
  <sheetData>
    <row r="1" spans="1:11" ht="21" x14ac:dyDescent="0.35">
      <c r="A1" s="165" t="s">
        <v>94</v>
      </c>
      <c r="B1" s="165"/>
      <c r="C1" s="165"/>
      <c r="D1" s="165"/>
      <c r="E1" s="165"/>
      <c r="F1" s="165"/>
      <c r="G1" s="165"/>
    </row>
    <row r="2" spans="1:11" s="40" customFormat="1" ht="21" x14ac:dyDescent="0.35">
      <c r="A2" s="48" t="s">
        <v>104</v>
      </c>
      <c r="G2" s="64"/>
    </row>
    <row r="3" spans="1:11" s="40" customFormat="1" ht="21" x14ac:dyDescent="0.35">
      <c r="A3" s="40" t="s">
        <v>105</v>
      </c>
      <c r="G3" s="64"/>
    </row>
    <row r="4" spans="1:11" ht="15.75" thickBot="1" x14ac:dyDescent="0.3">
      <c r="A4" s="40"/>
      <c r="B4" s="40"/>
      <c r="C4" s="40"/>
      <c r="D4" s="40"/>
      <c r="E4" s="40"/>
      <c r="F4" s="40"/>
    </row>
    <row r="5" spans="1:11" ht="18" thickBot="1" x14ac:dyDescent="0.35">
      <c r="A5" s="155" t="s">
        <v>34</v>
      </c>
      <c r="B5" s="156"/>
      <c r="C5" s="157"/>
      <c r="E5" s="155" t="s">
        <v>98</v>
      </c>
      <c r="F5" s="156"/>
      <c r="G5" s="157"/>
      <c r="J5" s="155" t="s">
        <v>62</v>
      </c>
      <c r="K5" s="157"/>
    </row>
    <row r="6" spans="1:11" x14ac:dyDescent="0.25">
      <c r="A6" s="12" t="s">
        <v>0</v>
      </c>
      <c r="B6" s="4" t="s">
        <v>1</v>
      </c>
      <c r="C6" s="11" t="s">
        <v>2</v>
      </c>
      <c r="E6" s="12" t="s">
        <v>54</v>
      </c>
      <c r="F6" s="4" t="s">
        <v>1</v>
      </c>
      <c r="G6" s="11" t="s">
        <v>2</v>
      </c>
      <c r="J6" s="17" t="s">
        <v>95</v>
      </c>
      <c r="K6" s="39"/>
    </row>
    <row r="7" spans="1:11" x14ac:dyDescent="0.25">
      <c r="A7" s="37" t="s">
        <v>3</v>
      </c>
      <c r="B7" s="6">
        <v>90562</v>
      </c>
      <c r="C7" s="5">
        <f>B7/$B$9</f>
        <v>0.92022395415239855</v>
      </c>
      <c r="E7" s="42" t="s">
        <v>55</v>
      </c>
      <c r="F7" s="6">
        <v>42995</v>
      </c>
      <c r="G7" s="5">
        <f>F7/$F$9</f>
        <v>0.94492428737829937</v>
      </c>
      <c r="J7" s="37"/>
      <c r="K7" s="39"/>
    </row>
    <row r="8" spans="1:11" x14ac:dyDescent="0.25">
      <c r="A8" s="13" t="s">
        <v>4</v>
      </c>
      <c r="B8" s="14">
        <v>7851</v>
      </c>
      <c r="C8" s="15">
        <f>B8/$B$9</f>
        <v>7.9776045847601437E-2</v>
      </c>
      <c r="E8" s="13" t="s">
        <v>58</v>
      </c>
      <c r="F8" s="14">
        <v>2506</v>
      </c>
      <c r="G8" s="15">
        <f>F8/$F$9</f>
        <v>5.507571262170062E-2</v>
      </c>
      <c r="J8" s="37"/>
      <c r="K8" s="39"/>
    </row>
    <row r="9" spans="1:11" ht="15.75" thickBot="1" x14ac:dyDescent="0.3">
      <c r="A9" s="38" t="s">
        <v>5</v>
      </c>
      <c r="B9" s="3">
        <f>SUM(B7:B8)</f>
        <v>98413</v>
      </c>
      <c r="C9" s="2"/>
      <c r="E9" s="43" t="s">
        <v>5</v>
      </c>
      <c r="F9" s="3">
        <f>SUM(F7:F8)</f>
        <v>45501</v>
      </c>
      <c r="G9" s="2"/>
      <c r="J9" s="37"/>
      <c r="K9" s="39"/>
    </row>
    <row r="10" spans="1:11" x14ac:dyDescent="0.25">
      <c r="A10" s="40" t="s">
        <v>126</v>
      </c>
      <c r="B10" s="66"/>
      <c r="C10" s="66"/>
      <c r="D10" s="40"/>
      <c r="E10" s="40" t="s">
        <v>117</v>
      </c>
      <c r="F10" s="40"/>
      <c r="G10" s="40"/>
      <c r="J10" s="37"/>
      <c r="K10" s="39"/>
    </row>
    <row r="11" spans="1:11" ht="15.75" thickBot="1" x14ac:dyDescent="0.3">
      <c r="E11" s="40"/>
      <c r="F11" s="40"/>
      <c r="G11" s="40"/>
      <c r="H11" s="40"/>
      <c r="J11" s="37"/>
      <c r="K11" s="39"/>
    </row>
    <row r="12" spans="1:11" ht="18" thickBot="1" x14ac:dyDescent="0.35">
      <c r="A12" s="155" t="s">
        <v>35</v>
      </c>
      <c r="B12" s="156"/>
      <c r="C12" s="157"/>
      <c r="E12" s="155" t="s">
        <v>56</v>
      </c>
      <c r="F12" s="156"/>
      <c r="G12" s="157"/>
      <c r="J12" s="37"/>
      <c r="K12" s="39"/>
    </row>
    <row r="13" spans="1:11" x14ac:dyDescent="0.25">
      <c r="A13" s="12" t="s">
        <v>6</v>
      </c>
      <c r="B13" s="4" t="s">
        <v>7</v>
      </c>
      <c r="C13" s="11" t="s">
        <v>2</v>
      </c>
      <c r="E13" s="12" t="s">
        <v>6</v>
      </c>
      <c r="F13" s="4" t="s">
        <v>7</v>
      </c>
      <c r="G13" s="11" t="s">
        <v>2</v>
      </c>
      <c r="J13" s="37"/>
      <c r="K13" s="39"/>
    </row>
    <row r="14" spans="1:11" x14ac:dyDescent="0.25">
      <c r="A14" s="37" t="s">
        <v>36</v>
      </c>
      <c r="B14" s="6">
        <v>14164</v>
      </c>
      <c r="C14" s="5">
        <f>B14/$B$21</f>
        <v>0.14392407507138286</v>
      </c>
      <c r="E14" s="42" t="s">
        <v>36</v>
      </c>
      <c r="F14" s="6">
        <v>2167</v>
      </c>
      <c r="G14" s="5">
        <f t="shared" ref="G14:G19" si="0">F14/$F$20</f>
        <v>0.11420891746600612</v>
      </c>
      <c r="J14" s="37"/>
      <c r="K14" s="39"/>
    </row>
    <row r="15" spans="1:11" x14ac:dyDescent="0.25">
      <c r="A15" s="37" t="s">
        <v>37</v>
      </c>
      <c r="B15" s="6">
        <v>11142</v>
      </c>
      <c r="C15" s="5">
        <f t="shared" ref="C15:C20" si="1">B15/$B$21</f>
        <v>0.11321674981963765</v>
      </c>
      <c r="E15" s="42" t="s">
        <v>37</v>
      </c>
      <c r="F15" s="6">
        <v>2313</v>
      </c>
      <c r="G15" s="5">
        <f t="shared" si="0"/>
        <v>0.1219036576367661</v>
      </c>
      <c r="J15" s="37"/>
      <c r="K15" s="39"/>
    </row>
    <row r="16" spans="1:11" x14ac:dyDescent="0.25">
      <c r="A16" s="37" t="s">
        <v>38</v>
      </c>
      <c r="B16" s="6">
        <v>10355</v>
      </c>
      <c r="C16" s="5">
        <f t="shared" si="1"/>
        <v>0.10521983884242936</v>
      </c>
      <c r="E16" s="42" t="s">
        <v>38</v>
      </c>
      <c r="F16" s="6">
        <v>1633</v>
      </c>
      <c r="G16" s="5">
        <f t="shared" si="0"/>
        <v>8.6065141772952464E-2</v>
      </c>
      <c r="J16" s="37"/>
      <c r="K16" s="39"/>
    </row>
    <row r="17" spans="1:11" x14ac:dyDescent="0.25">
      <c r="A17" s="37" t="s">
        <v>39</v>
      </c>
      <c r="B17" s="6">
        <v>9668</v>
      </c>
      <c r="C17" s="5">
        <f t="shared" si="1"/>
        <v>9.8239053783544861E-2</v>
      </c>
      <c r="E17" s="42" t="s">
        <v>39</v>
      </c>
      <c r="F17" s="6">
        <v>1747</v>
      </c>
      <c r="G17" s="5">
        <f t="shared" si="0"/>
        <v>9.2073363550121218E-2</v>
      </c>
      <c r="J17" s="37"/>
      <c r="K17" s="39"/>
    </row>
    <row r="18" spans="1:11" x14ac:dyDescent="0.25">
      <c r="A18" s="37" t="s">
        <v>40</v>
      </c>
      <c r="B18" s="6">
        <v>8383</v>
      </c>
      <c r="C18" s="5">
        <f t="shared" si="1"/>
        <v>8.5181835733084049E-2</v>
      </c>
      <c r="E18" s="42" t="s">
        <v>40</v>
      </c>
      <c r="F18" s="6">
        <v>1456</v>
      </c>
      <c r="G18" s="5">
        <f t="shared" si="0"/>
        <v>7.6736586908400975E-2</v>
      </c>
      <c r="J18" s="37"/>
      <c r="K18" s="39"/>
    </row>
    <row r="19" spans="1:11" x14ac:dyDescent="0.25">
      <c r="A19" s="37" t="s">
        <v>8</v>
      </c>
      <c r="B19" s="6">
        <v>34959</v>
      </c>
      <c r="C19" s="5">
        <f t="shared" si="1"/>
        <v>0.3552274597868168</v>
      </c>
      <c r="E19" s="13" t="s">
        <v>8</v>
      </c>
      <c r="F19" s="14">
        <v>9658</v>
      </c>
      <c r="G19" s="15">
        <f t="shared" si="0"/>
        <v>0.50901233266575319</v>
      </c>
      <c r="J19" s="37"/>
      <c r="K19" s="39"/>
    </row>
    <row r="20" spans="1:11" ht="15.75" thickBot="1" x14ac:dyDescent="0.3">
      <c r="A20" s="13" t="s">
        <v>9</v>
      </c>
      <c r="B20" s="14">
        <v>9742</v>
      </c>
      <c r="C20" s="15">
        <f t="shared" si="1"/>
        <v>9.8990986963104474E-2</v>
      </c>
      <c r="E20" s="43" t="s">
        <v>5</v>
      </c>
      <c r="F20" s="3">
        <f>SUM(F14:F19)</f>
        <v>18974</v>
      </c>
      <c r="G20" s="2"/>
      <c r="J20" s="37"/>
      <c r="K20" s="39"/>
    </row>
    <row r="21" spans="1:11" ht="15.75" thickBot="1" x14ac:dyDescent="0.3">
      <c r="A21" s="38" t="s">
        <v>5</v>
      </c>
      <c r="B21" s="3">
        <f>SUM(B14:B20)</f>
        <v>98413</v>
      </c>
      <c r="C21" s="2"/>
      <c r="E21" s="40"/>
      <c r="F21" s="40"/>
      <c r="G21" s="40"/>
      <c r="J21" s="37"/>
      <c r="K21" s="39"/>
    </row>
    <row r="22" spans="1:11" ht="15.75" thickBot="1" x14ac:dyDescent="0.3">
      <c r="A22" s="40" t="s">
        <v>126</v>
      </c>
      <c r="B22" s="40"/>
      <c r="C22" s="40"/>
      <c r="D22" s="40"/>
      <c r="J22" s="37"/>
      <c r="K22" s="39"/>
    </row>
    <row r="23" spans="1:11" ht="18" thickBot="1" x14ac:dyDescent="0.35">
      <c r="E23" s="155" t="s">
        <v>57</v>
      </c>
      <c r="F23" s="156"/>
      <c r="G23" s="157"/>
      <c r="J23" s="37"/>
      <c r="K23" s="39"/>
    </row>
    <row r="24" spans="1:11" ht="18" thickBot="1" x14ac:dyDescent="0.35">
      <c r="A24" s="155" t="s">
        <v>10</v>
      </c>
      <c r="B24" s="156"/>
      <c r="C24" s="157"/>
      <c r="E24" s="12" t="s">
        <v>6</v>
      </c>
      <c r="F24" s="4" t="s">
        <v>7</v>
      </c>
      <c r="G24" s="11" t="s">
        <v>2</v>
      </c>
      <c r="J24" s="37"/>
      <c r="K24" s="39"/>
    </row>
    <row r="25" spans="1:11" x14ac:dyDescent="0.25">
      <c r="A25" s="12" t="s">
        <v>6</v>
      </c>
      <c r="B25" s="4" t="s">
        <v>7</v>
      </c>
      <c r="C25" s="11" t="s">
        <v>2</v>
      </c>
      <c r="E25" s="42" t="s">
        <v>36</v>
      </c>
      <c r="F25" s="6">
        <v>288</v>
      </c>
      <c r="G25" s="5">
        <f t="shared" ref="G25:G30" si="2">F25/$F$31</f>
        <v>0.20498220640569395</v>
      </c>
      <c r="J25" s="37"/>
      <c r="K25" s="39"/>
    </row>
    <row r="26" spans="1:11" x14ac:dyDescent="0.25">
      <c r="A26" s="37" t="s">
        <v>36</v>
      </c>
      <c r="B26" s="6">
        <v>1642</v>
      </c>
      <c r="C26" s="5">
        <f>B26/$B$33</f>
        <v>0.20914533180486561</v>
      </c>
      <c r="E26" s="42" t="s">
        <v>37</v>
      </c>
      <c r="F26" s="6">
        <v>516</v>
      </c>
      <c r="G26" s="5">
        <f t="shared" si="2"/>
        <v>0.36725978647686836</v>
      </c>
      <c r="J26" s="37"/>
      <c r="K26" s="39"/>
    </row>
    <row r="27" spans="1:11" x14ac:dyDescent="0.25">
      <c r="A27" s="37" t="s">
        <v>37</v>
      </c>
      <c r="B27" s="6">
        <v>1812</v>
      </c>
      <c r="C27" s="5">
        <f t="shared" ref="C27:C32" si="3">B27/$B$33</f>
        <v>0.23079862437905999</v>
      </c>
      <c r="E27" s="42" t="s">
        <v>38</v>
      </c>
      <c r="F27" s="6">
        <v>170</v>
      </c>
      <c r="G27" s="5">
        <f t="shared" si="2"/>
        <v>0.12099644128113879</v>
      </c>
      <c r="J27" s="37"/>
      <c r="K27" s="39"/>
    </row>
    <row r="28" spans="1:11" x14ac:dyDescent="0.25">
      <c r="A28" s="37" t="s">
        <v>38</v>
      </c>
      <c r="B28" s="6">
        <v>889</v>
      </c>
      <c r="C28" s="5">
        <f t="shared" si="3"/>
        <v>0.11323398293211055</v>
      </c>
      <c r="E28" s="42" t="s">
        <v>39</v>
      </c>
      <c r="F28" s="6">
        <v>149</v>
      </c>
      <c r="G28" s="5">
        <f t="shared" si="2"/>
        <v>0.10604982206405694</v>
      </c>
      <c r="H28" s="40"/>
      <c r="J28" s="37"/>
      <c r="K28" s="39"/>
    </row>
    <row r="29" spans="1:11" x14ac:dyDescent="0.25">
      <c r="A29" s="37" t="s">
        <v>39</v>
      </c>
      <c r="B29" s="6">
        <v>860</v>
      </c>
      <c r="C29" s="5">
        <f t="shared" si="3"/>
        <v>0.10954018596357153</v>
      </c>
      <c r="E29" s="42" t="s">
        <v>40</v>
      </c>
      <c r="F29" s="6">
        <v>48</v>
      </c>
      <c r="G29" s="5">
        <f t="shared" si="2"/>
        <v>3.4163701067615661E-2</v>
      </c>
      <c r="H29" s="40"/>
      <c r="J29" s="37"/>
      <c r="K29" s="39"/>
    </row>
    <row r="30" spans="1:11" x14ac:dyDescent="0.25">
      <c r="A30" s="37" t="s">
        <v>40</v>
      </c>
      <c r="B30" s="6">
        <v>482</v>
      </c>
      <c r="C30" s="5">
        <f t="shared" si="3"/>
        <v>6.1393453063304036E-2</v>
      </c>
      <c r="E30" s="13" t="s">
        <v>8</v>
      </c>
      <c r="F30" s="14">
        <v>234</v>
      </c>
      <c r="G30" s="15">
        <f t="shared" si="2"/>
        <v>0.16654804270462634</v>
      </c>
      <c r="J30" s="37"/>
      <c r="K30" s="39"/>
    </row>
    <row r="31" spans="1:11" ht="15.75" thickBot="1" x14ac:dyDescent="0.3">
      <c r="A31" s="37" t="s">
        <v>8</v>
      </c>
      <c r="B31" s="6">
        <v>1418</v>
      </c>
      <c r="C31" s="5">
        <f t="shared" si="3"/>
        <v>0.18061393453063304</v>
      </c>
      <c r="E31" s="43" t="s">
        <v>5</v>
      </c>
      <c r="F31" s="3">
        <f>SUM(F25:F30)</f>
        <v>1405</v>
      </c>
      <c r="G31" s="2"/>
      <c r="J31" s="38"/>
      <c r="K31" s="2"/>
    </row>
    <row r="32" spans="1:11" ht="15.75" thickBot="1" x14ac:dyDescent="0.3">
      <c r="A32" s="13" t="s">
        <v>9</v>
      </c>
      <c r="B32" s="14">
        <v>748</v>
      </c>
      <c r="C32" s="15">
        <f t="shared" si="3"/>
        <v>9.5274487326455229E-2</v>
      </c>
    </row>
    <row r="33" spans="1:30" ht="18" thickBot="1" x14ac:dyDescent="0.35">
      <c r="A33" s="38" t="s">
        <v>5</v>
      </c>
      <c r="B33" s="3">
        <f>SUM(B26:B32)</f>
        <v>7851</v>
      </c>
      <c r="C33" s="2"/>
      <c r="E33" s="155" t="s">
        <v>59</v>
      </c>
      <c r="F33" s="156"/>
      <c r="G33" s="157"/>
      <c r="I33" s="40"/>
      <c r="J33" s="40"/>
      <c r="K33" s="40"/>
      <c r="L33" s="40"/>
      <c r="M33" s="40"/>
      <c r="N33" s="40"/>
      <c r="O33" s="40"/>
      <c r="P33" s="40"/>
      <c r="Q33" s="40"/>
      <c r="R33" s="40"/>
      <c r="S33" s="40"/>
      <c r="T33" s="40"/>
      <c r="U33" s="40"/>
      <c r="V33" s="40"/>
      <c r="W33" s="40"/>
      <c r="X33" s="40"/>
      <c r="Y33" s="40"/>
      <c r="Z33" s="40"/>
      <c r="AA33" s="40"/>
      <c r="AB33" s="40"/>
      <c r="AC33" s="40"/>
      <c r="AD33" s="40"/>
    </row>
    <row r="34" spans="1:30" ht="15.75" thickBot="1" x14ac:dyDescent="0.3">
      <c r="A34" s="72"/>
      <c r="B34" s="3"/>
      <c r="C34" s="40"/>
      <c r="D34" s="40"/>
      <c r="E34" s="12" t="s">
        <v>6</v>
      </c>
      <c r="F34" s="4" t="s">
        <v>7</v>
      </c>
      <c r="G34" s="11" t="s">
        <v>2</v>
      </c>
      <c r="I34" s="40"/>
      <c r="J34" s="40"/>
      <c r="K34" s="40"/>
      <c r="L34" s="40"/>
      <c r="M34" s="40"/>
      <c r="N34" s="40"/>
      <c r="O34" s="40"/>
      <c r="P34" s="40"/>
      <c r="Q34" s="40"/>
      <c r="R34" s="40"/>
      <c r="S34" s="40"/>
      <c r="T34" s="40"/>
      <c r="U34" s="40"/>
      <c r="V34" s="40"/>
      <c r="W34" s="40"/>
      <c r="X34" s="40"/>
      <c r="Y34" s="40"/>
      <c r="Z34" s="40"/>
      <c r="AA34" s="40"/>
      <c r="AB34" s="40"/>
      <c r="AC34" s="40"/>
      <c r="AD34" s="40"/>
    </row>
    <row r="35" spans="1:30" ht="34.5" customHeight="1" thickBot="1" x14ac:dyDescent="0.35">
      <c r="A35" s="186" t="s">
        <v>121</v>
      </c>
      <c r="B35" s="187"/>
      <c r="C35" s="188"/>
      <c r="E35" s="42" t="s">
        <v>36</v>
      </c>
      <c r="F35" s="6">
        <f>F25</f>
        <v>288</v>
      </c>
      <c r="G35" s="5">
        <f>F35/$F$37</f>
        <v>0.35820895522388058</v>
      </c>
      <c r="I35" s="40"/>
      <c r="J35" s="40"/>
      <c r="K35" s="40"/>
      <c r="L35" s="40"/>
      <c r="M35" s="40"/>
      <c r="N35" s="40"/>
      <c r="O35" s="40"/>
      <c r="P35" s="40"/>
      <c r="Q35" s="40"/>
      <c r="R35" s="40"/>
      <c r="S35" s="40"/>
      <c r="T35" s="40"/>
      <c r="U35" s="40"/>
      <c r="V35" s="40"/>
      <c r="W35" s="40"/>
      <c r="X35" s="40"/>
      <c r="Y35" s="40"/>
      <c r="Z35" s="40"/>
      <c r="AA35" s="40"/>
      <c r="AB35" s="40"/>
      <c r="AC35" s="40"/>
      <c r="AD35" s="40"/>
    </row>
    <row r="36" spans="1:30" x14ac:dyDescent="0.25">
      <c r="A36" s="12" t="s">
        <v>0</v>
      </c>
      <c r="B36" s="4" t="s">
        <v>1</v>
      </c>
      <c r="C36" s="11" t="s">
        <v>2</v>
      </c>
      <c r="E36" s="13" t="s">
        <v>37</v>
      </c>
      <c r="F36" s="14">
        <f>F26</f>
        <v>516</v>
      </c>
      <c r="G36" s="15">
        <f>F36/$F$37</f>
        <v>0.64179104477611937</v>
      </c>
      <c r="I36" s="40"/>
      <c r="J36" s="40"/>
      <c r="K36" s="40"/>
      <c r="L36" s="40"/>
      <c r="M36" s="40"/>
      <c r="N36" s="40"/>
      <c r="O36" s="40"/>
      <c r="P36" s="40"/>
      <c r="Q36" s="40"/>
      <c r="R36" s="40"/>
      <c r="S36" s="40"/>
      <c r="T36" s="40"/>
      <c r="U36" s="40"/>
      <c r="V36" s="40"/>
      <c r="W36" s="40"/>
      <c r="X36" s="40"/>
      <c r="Y36" s="40"/>
      <c r="Z36" s="40"/>
      <c r="AA36" s="40"/>
      <c r="AB36" s="40"/>
      <c r="AC36" s="40"/>
      <c r="AD36" s="40"/>
    </row>
    <row r="37" spans="1:30" ht="15.75" thickBot="1" x14ac:dyDescent="0.3">
      <c r="A37" s="42" t="s">
        <v>3</v>
      </c>
      <c r="B37" s="6">
        <v>12522</v>
      </c>
      <c r="C37" s="5">
        <v>0.88400000000000001</v>
      </c>
      <c r="E37" s="43" t="s">
        <v>5</v>
      </c>
      <c r="F37" s="3">
        <f>SUM(F35:F36)</f>
        <v>804</v>
      </c>
      <c r="G37" s="2"/>
      <c r="I37" s="40"/>
      <c r="J37" s="40"/>
      <c r="K37" s="40"/>
      <c r="L37" s="40"/>
      <c r="M37" s="40"/>
      <c r="N37" s="40"/>
      <c r="O37" s="40"/>
      <c r="P37" s="40"/>
      <c r="Q37" s="40"/>
      <c r="R37" s="40"/>
      <c r="S37" s="40"/>
      <c r="T37" s="40"/>
      <c r="U37" s="40"/>
      <c r="V37" s="40"/>
      <c r="W37" s="40"/>
      <c r="X37" s="40"/>
      <c r="Y37" s="40"/>
      <c r="Z37" s="40"/>
      <c r="AA37" s="40"/>
      <c r="AB37" s="40"/>
      <c r="AC37" s="40"/>
      <c r="AD37" s="40"/>
    </row>
    <row r="38" spans="1:30" ht="24.95" customHeight="1" x14ac:dyDescent="0.25">
      <c r="A38" s="13" t="s">
        <v>4</v>
      </c>
      <c r="B38" s="14">
        <v>1642</v>
      </c>
      <c r="C38" s="15">
        <v>0.11600000000000001</v>
      </c>
      <c r="I38" s="40"/>
      <c r="J38" s="40"/>
      <c r="K38" s="40"/>
      <c r="L38" s="40"/>
      <c r="M38" s="40"/>
      <c r="N38" s="40"/>
      <c r="O38" s="40"/>
      <c r="P38" s="40"/>
      <c r="Q38" s="40"/>
      <c r="R38" s="40"/>
      <c r="S38" s="40"/>
      <c r="T38" s="40"/>
      <c r="U38" s="40"/>
      <c r="V38" s="40"/>
      <c r="W38" s="40"/>
      <c r="X38" s="40"/>
      <c r="Y38" s="40"/>
      <c r="Z38" s="40"/>
      <c r="AA38" s="40"/>
      <c r="AB38" s="40"/>
      <c r="AC38" s="40"/>
      <c r="AD38" s="40"/>
    </row>
    <row r="39" spans="1:30" ht="15.75" thickBot="1" x14ac:dyDescent="0.3">
      <c r="A39" s="43" t="s">
        <v>5</v>
      </c>
      <c r="B39" s="3">
        <v>14164</v>
      </c>
      <c r="C39" s="46"/>
      <c r="I39" s="40"/>
      <c r="J39" s="40"/>
      <c r="K39" s="40"/>
      <c r="L39" s="40"/>
      <c r="M39" s="40"/>
      <c r="N39" s="40"/>
      <c r="O39" s="40"/>
      <c r="P39" s="40"/>
      <c r="Q39" s="40"/>
      <c r="R39" s="40"/>
      <c r="S39" s="40"/>
      <c r="T39" s="40"/>
      <c r="U39" s="40"/>
      <c r="V39" s="40"/>
      <c r="W39" s="40"/>
      <c r="X39" s="40"/>
      <c r="Y39" s="40"/>
      <c r="Z39" s="40"/>
      <c r="AA39" s="40"/>
      <c r="AB39" s="40"/>
      <c r="AC39" s="40"/>
      <c r="AD39" s="40"/>
    </row>
    <row r="40" spans="1:30" ht="18" thickBot="1" x14ac:dyDescent="0.35">
      <c r="A40" s="40"/>
      <c r="B40" s="40"/>
      <c r="C40" s="40"/>
      <c r="E40" s="151" t="s">
        <v>60</v>
      </c>
      <c r="F40" s="152"/>
      <c r="G40" s="153"/>
      <c r="I40" s="40"/>
      <c r="J40" s="40"/>
      <c r="K40" s="40"/>
      <c r="L40" s="40"/>
      <c r="M40" s="40"/>
      <c r="N40" s="40"/>
      <c r="O40" s="40"/>
      <c r="P40" s="40"/>
      <c r="Q40" s="40"/>
      <c r="R40" s="40"/>
      <c r="S40" s="40"/>
      <c r="T40" s="40"/>
      <c r="U40" s="40"/>
      <c r="V40" s="40"/>
      <c r="W40" s="40"/>
      <c r="X40" s="40"/>
      <c r="Y40" s="40"/>
      <c r="Z40" s="40"/>
      <c r="AA40" s="40"/>
      <c r="AB40" s="40"/>
      <c r="AC40" s="40"/>
      <c r="AD40" s="40"/>
    </row>
    <row r="41" spans="1:30" ht="18" thickBot="1" x14ac:dyDescent="0.35">
      <c r="A41" s="155" t="s">
        <v>119</v>
      </c>
      <c r="B41" s="156"/>
      <c r="C41" s="157"/>
      <c r="E41" s="12" t="s">
        <v>12</v>
      </c>
      <c r="F41" s="4" t="s">
        <v>1</v>
      </c>
      <c r="G41" s="11" t="s">
        <v>2</v>
      </c>
      <c r="I41" s="40"/>
      <c r="J41" s="40"/>
      <c r="K41" s="40"/>
      <c r="L41" s="40"/>
      <c r="M41" s="40"/>
      <c r="N41" s="40"/>
      <c r="O41" s="40"/>
      <c r="P41" s="40"/>
      <c r="Q41" s="40"/>
      <c r="R41" s="40"/>
      <c r="S41" s="40"/>
      <c r="T41" s="40"/>
      <c r="U41" s="40"/>
      <c r="V41" s="40"/>
      <c r="W41" s="40"/>
      <c r="X41" s="40"/>
      <c r="Y41" s="40"/>
      <c r="Z41" s="40"/>
      <c r="AA41" s="40"/>
      <c r="AB41" s="40"/>
      <c r="AC41" s="40"/>
      <c r="AD41" s="40"/>
    </row>
    <row r="42" spans="1:30" x14ac:dyDescent="0.25">
      <c r="A42" s="12" t="s">
        <v>0</v>
      </c>
      <c r="B42" s="4" t="s">
        <v>1</v>
      </c>
      <c r="C42" s="11" t="s">
        <v>2</v>
      </c>
      <c r="E42" s="42" t="s">
        <v>96</v>
      </c>
      <c r="F42" s="6">
        <v>201</v>
      </c>
      <c r="G42" s="5">
        <f t="shared" ref="G42:G52" si="4">F42/$F$53</f>
        <v>0.14306049822064057</v>
      </c>
      <c r="I42" s="40"/>
      <c r="J42" s="40"/>
      <c r="K42" s="40"/>
      <c r="L42" s="40"/>
      <c r="M42" s="40"/>
      <c r="N42" s="40"/>
      <c r="O42" s="40"/>
      <c r="P42" s="40"/>
      <c r="Q42" s="40"/>
      <c r="R42" s="40"/>
      <c r="S42" s="40"/>
      <c r="T42" s="40"/>
      <c r="U42" s="40"/>
      <c r="V42" s="40"/>
      <c r="W42" s="40"/>
      <c r="X42" s="40"/>
      <c r="Y42" s="40"/>
      <c r="Z42" s="40"/>
      <c r="AA42" s="40"/>
      <c r="AB42" s="40"/>
      <c r="AC42" s="40"/>
      <c r="AD42" s="40"/>
    </row>
    <row r="43" spans="1:30" x14ac:dyDescent="0.25">
      <c r="A43" s="42" t="s">
        <v>3</v>
      </c>
      <c r="B43" s="6">
        <v>9330</v>
      </c>
      <c r="C43" s="5">
        <v>0.83699999999999997</v>
      </c>
      <c r="E43" s="42" t="s">
        <v>16</v>
      </c>
      <c r="F43" s="6">
        <v>185</v>
      </c>
      <c r="G43" s="5">
        <f t="shared" si="4"/>
        <v>0.13167259786476868</v>
      </c>
      <c r="I43" s="40"/>
      <c r="J43" s="40"/>
      <c r="K43" s="40"/>
      <c r="L43" s="40"/>
      <c r="M43" s="40"/>
      <c r="N43" s="40"/>
      <c r="O43" s="40"/>
      <c r="P43" s="40"/>
      <c r="Q43" s="40"/>
      <c r="R43" s="40"/>
      <c r="S43" s="40"/>
      <c r="T43" s="40"/>
      <c r="U43" s="40"/>
      <c r="V43" s="40"/>
      <c r="W43" s="40"/>
      <c r="X43" s="40"/>
      <c r="Y43" s="40"/>
      <c r="Z43" s="40"/>
      <c r="AA43" s="40"/>
      <c r="AB43" s="40"/>
      <c r="AC43" s="40"/>
      <c r="AD43" s="40"/>
    </row>
    <row r="44" spans="1:30" x14ac:dyDescent="0.25">
      <c r="A44" s="13" t="s">
        <v>4</v>
      </c>
      <c r="B44" s="14">
        <v>1812</v>
      </c>
      <c r="C44" s="15">
        <v>0.16300000000000001</v>
      </c>
      <c r="E44" s="42" t="s">
        <v>15</v>
      </c>
      <c r="F44" s="6">
        <v>119</v>
      </c>
      <c r="G44" s="5">
        <f t="shared" si="4"/>
        <v>8.4697508896797155E-2</v>
      </c>
      <c r="I44" s="40"/>
      <c r="J44" s="40"/>
      <c r="K44" s="40"/>
      <c r="L44" s="40"/>
      <c r="M44" s="40"/>
      <c r="N44" s="40"/>
      <c r="O44" s="40"/>
      <c r="P44" s="40"/>
      <c r="Q44" s="40"/>
      <c r="R44" s="40"/>
      <c r="S44" s="40"/>
      <c r="T44" s="40"/>
      <c r="U44" s="40"/>
      <c r="V44" s="40"/>
      <c r="W44" s="40"/>
      <c r="X44" s="40"/>
      <c r="Y44" s="40"/>
      <c r="Z44" s="40"/>
      <c r="AA44" s="40"/>
      <c r="AB44" s="40"/>
      <c r="AC44" s="40"/>
      <c r="AD44" s="40"/>
    </row>
    <row r="45" spans="1:30" ht="15.75" thickBot="1" x14ac:dyDescent="0.3">
      <c r="A45" s="43" t="s">
        <v>5</v>
      </c>
      <c r="B45" s="3">
        <v>11142</v>
      </c>
      <c r="C45" s="2"/>
      <c r="E45" s="42" t="s">
        <v>13</v>
      </c>
      <c r="F45" s="6">
        <v>118</v>
      </c>
      <c r="G45" s="5">
        <f t="shared" si="4"/>
        <v>8.3985765124555162E-2</v>
      </c>
      <c r="I45" s="40"/>
      <c r="J45" s="40"/>
      <c r="K45" s="40"/>
      <c r="L45" s="40"/>
      <c r="M45" s="40"/>
      <c r="N45" s="40"/>
      <c r="O45" s="40"/>
      <c r="P45" s="40"/>
      <c r="Q45" s="40"/>
      <c r="R45" s="40"/>
      <c r="S45" s="40"/>
      <c r="T45" s="40"/>
      <c r="U45" s="40"/>
      <c r="V45" s="40"/>
      <c r="W45" s="40"/>
      <c r="X45" s="40"/>
      <c r="Y45" s="40"/>
      <c r="Z45" s="40"/>
      <c r="AA45" s="40"/>
      <c r="AB45" s="40"/>
      <c r="AC45" s="40"/>
      <c r="AD45" s="40"/>
    </row>
    <row r="46" spans="1:30" ht="15.75" thickBot="1" x14ac:dyDescent="0.3">
      <c r="E46" s="42" t="s">
        <v>30</v>
      </c>
      <c r="F46" s="6">
        <v>104</v>
      </c>
      <c r="G46" s="5">
        <f t="shared" si="4"/>
        <v>7.4021352313167255E-2</v>
      </c>
      <c r="I46" s="40"/>
      <c r="J46" s="40"/>
      <c r="K46" s="40"/>
      <c r="L46" s="40"/>
      <c r="M46" s="40"/>
      <c r="N46" s="40"/>
      <c r="O46" s="40"/>
      <c r="P46" s="40"/>
      <c r="Q46" s="40"/>
      <c r="R46" s="40"/>
      <c r="S46" s="40"/>
      <c r="T46" s="40"/>
      <c r="U46" s="40"/>
      <c r="V46" s="40"/>
      <c r="W46" s="40"/>
      <c r="X46" s="40"/>
      <c r="Y46" s="40"/>
      <c r="Z46" s="40"/>
      <c r="AA46" s="40"/>
      <c r="AB46" s="40"/>
      <c r="AC46" s="40"/>
      <c r="AD46" s="40"/>
    </row>
    <row r="47" spans="1:30" ht="18" thickBot="1" x14ac:dyDescent="0.35">
      <c r="A47" s="151" t="s">
        <v>41</v>
      </c>
      <c r="B47" s="152"/>
      <c r="C47" s="153"/>
      <c r="E47" s="42" t="s">
        <v>14</v>
      </c>
      <c r="F47" s="6">
        <v>92</v>
      </c>
      <c r="G47" s="5">
        <f t="shared" si="4"/>
        <v>6.5480427046263348E-2</v>
      </c>
      <c r="I47" s="40"/>
      <c r="J47" s="40"/>
      <c r="K47" s="40"/>
      <c r="L47" s="40"/>
      <c r="M47" s="40"/>
      <c r="N47" s="40"/>
      <c r="O47" s="40"/>
      <c r="P47" s="40"/>
      <c r="Q47" s="40"/>
      <c r="R47" s="40"/>
      <c r="S47" s="40"/>
      <c r="T47" s="40"/>
      <c r="U47" s="40"/>
      <c r="V47" s="40"/>
      <c r="W47" s="40"/>
      <c r="X47" s="40"/>
      <c r="Y47" s="40"/>
      <c r="Z47" s="40"/>
      <c r="AA47" s="40"/>
      <c r="AB47" s="40"/>
      <c r="AC47" s="40"/>
      <c r="AD47" s="40"/>
    </row>
    <row r="48" spans="1:30" x14ac:dyDescent="0.25">
      <c r="A48" s="12" t="s">
        <v>6</v>
      </c>
      <c r="B48" s="4" t="s">
        <v>7</v>
      </c>
      <c r="C48" s="11" t="s">
        <v>2</v>
      </c>
      <c r="E48" s="42" t="s">
        <v>24</v>
      </c>
      <c r="F48" s="6">
        <v>89</v>
      </c>
      <c r="G48" s="5">
        <f t="shared" si="4"/>
        <v>6.3345195729537368E-2</v>
      </c>
      <c r="I48" s="40"/>
      <c r="J48" s="40"/>
      <c r="K48" s="40"/>
      <c r="L48" s="40"/>
      <c r="M48" s="40"/>
      <c r="N48" s="40"/>
      <c r="O48" s="40"/>
      <c r="P48" s="40"/>
      <c r="Q48" s="40"/>
      <c r="R48" s="40"/>
      <c r="S48" s="40"/>
      <c r="T48" s="40"/>
      <c r="U48" s="40"/>
      <c r="V48" s="40"/>
      <c r="W48" s="40"/>
      <c r="X48" s="40"/>
      <c r="Y48" s="40"/>
      <c r="Z48" s="40"/>
      <c r="AA48" s="40"/>
      <c r="AB48" s="40"/>
      <c r="AC48" s="40"/>
      <c r="AD48" s="40"/>
    </row>
    <row r="49" spans="1:30" x14ac:dyDescent="0.25">
      <c r="A49" s="37" t="s">
        <v>36</v>
      </c>
      <c r="B49" s="6">
        <f>B26</f>
        <v>1642</v>
      </c>
      <c r="C49" s="5">
        <f>B49/$B$51</f>
        <v>0.47539085118702951</v>
      </c>
      <c r="E49" s="42" t="s">
        <v>22</v>
      </c>
      <c r="F49" s="6">
        <v>56</v>
      </c>
      <c r="G49" s="5">
        <f t="shared" si="4"/>
        <v>3.9857651245551601E-2</v>
      </c>
      <c r="I49" s="40"/>
      <c r="J49" s="40"/>
      <c r="K49" s="40"/>
      <c r="L49" s="40"/>
      <c r="M49" s="40"/>
      <c r="N49" s="40"/>
      <c r="O49" s="40"/>
      <c r="P49" s="40"/>
      <c r="Q49" s="40"/>
      <c r="R49" s="40"/>
      <c r="S49" s="40"/>
      <c r="T49" s="40"/>
      <c r="U49" s="40"/>
      <c r="V49" s="40"/>
      <c r="W49" s="40"/>
      <c r="X49" s="40"/>
      <c r="Y49" s="40"/>
      <c r="Z49" s="40"/>
      <c r="AA49" s="40"/>
      <c r="AB49" s="40"/>
      <c r="AC49" s="40"/>
      <c r="AD49" s="40"/>
    </row>
    <row r="50" spans="1:30" x14ac:dyDescent="0.25">
      <c r="A50" s="13" t="s">
        <v>37</v>
      </c>
      <c r="B50" s="14">
        <f>B27</f>
        <v>1812</v>
      </c>
      <c r="C50" s="15">
        <f>B50/$B$51</f>
        <v>0.52460914881297049</v>
      </c>
      <c r="E50" s="42" t="s">
        <v>19</v>
      </c>
      <c r="F50" s="6">
        <v>47</v>
      </c>
      <c r="G50" s="5">
        <f t="shared" si="4"/>
        <v>3.3451957295373667E-2</v>
      </c>
      <c r="I50" s="40"/>
      <c r="J50" s="40"/>
      <c r="K50" s="40"/>
      <c r="L50" s="40"/>
      <c r="M50" s="40"/>
      <c r="N50" s="40"/>
      <c r="O50" s="40"/>
      <c r="P50" s="40"/>
      <c r="Q50" s="40"/>
      <c r="R50" s="40"/>
      <c r="S50" s="40"/>
      <c r="T50" s="40"/>
      <c r="U50" s="40"/>
      <c r="V50" s="40"/>
      <c r="W50" s="40"/>
      <c r="X50" s="40"/>
      <c r="Y50" s="40"/>
      <c r="Z50" s="40"/>
      <c r="AA50" s="40"/>
      <c r="AB50" s="40"/>
      <c r="AC50" s="40"/>
      <c r="AD50" s="40"/>
    </row>
    <row r="51" spans="1:30" ht="15.75" thickBot="1" x14ac:dyDescent="0.3">
      <c r="A51" s="38" t="s">
        <v>5</v>
      </c>
      <c r="B51" s="3">
        <f>SUM(B49:B50)</f>
        <v>3454</v>
      </c>
      <c r="C51" s="2"/>
      <c r="E51" s="42" t="s">
        <v>26</v>
      </c>
      <c r="F51" s="6">
        <v>46</v>
      </c>
      <c r="G51" s="5">
        <f t="shared" si="4"/>
        <v>3.2740213523131674E-2</v>
      </c>
      <c r="I51" s="40"/>
      <c r="J51" s="40"/>
      <c r="K51" s="40"/>
      <c r="L51" s="40"/>
      <c r="M51" s="40"/>
      <c r="N51" s="40"/>
      <c r="O51" s="40"/>
      <c r="P51" s="40"/>
      <c r="Q51" s="40"/>
      <c r="R51" s="40"/>
      <c r="S51" s="40"/>
      <c r="T51" s="40"/>
      <c r="U51" s="40"/>
      <c r="V51" s="40"/>
      <c r="W51" s="40"/>
      <c r="X51" s="40"/>
      <c r="Y51" s="40"/>
      <c r="Z51" s="40"/>
      <c r="AA51" s="40"/>
      <c r="AB51" s="40"/>
      <c r="AC51" s="40"/>
      <c r="AD51" s="40"/>
    </row>
    <row r="52" spans="1:30" ht="15.75" thickBot="1" x14ac:dyDescent="0.3">
      <c r="E52" s="13" t="s">
        <v>33</v>
      </c>
      <c r="F52" s="14">
        <v>348</v>
      </c>
      <c r="G52" s="15">
        <f t="shared" si="4"/>
        <v>0.24768683274021353</v>
      </c>
      <c r="I52" s="40"/>
      <c r="J52" s="40"/>
      <c r="K52" s="40"/>
      <c r="L52" s="40"/>
      <c r="M52" s="40"/>
      <c r="N52" s="40"/>
      <c r="O52" s="40"/>
      <c r="P52" s="40"/>
      <c r="Q52" s="40"/>
      <c r="R52" s="40"/>
      <c r="S52" s="40"/>
      <c r="T52" s="40"/>
      <c r="U52" s="40"/>
      <c r="V52" s="40"/>
      <c r="W52" s="40"/>
      <c r="X52" s="40"/>
      <c r="Y52" s="40"/>
      <c r="Z52" s="40"/>
      <c r="AA52" s="40"/>
      <c r="AB52" s="40"/>
      <c r="AC52" s="40"/>
      <c r="AD52" s="40"/>
    </row>
    <row r="53" spans="1:30" s="36" customFormat="1" ht="18" thickBot="1" x14ac:dyDescent="0.35">
      <c r="A53" s="155" t="s">
        <v>44</v>
      </c>
      <c r="B53" s="156"/>
      <c r="C53" s="157"/>
      <c r="D53" s="35"/>
      <c r="E53" s="43" t="s">
        <v>5</v>
      </c>
      <c r="F53" s="3">
        <f>SUM(F42:F52)</f>
        <v>1405</v>
      </c>
      <c r="G53" s="2"/>
      <c r="H53" s="35"/>
      <c r="I53" s="35"/>
      <c r="J53" s="35"/>
      <c r="K53" s="35"/>
      <c r="L53" s="35"/>
      <c r="M53" s="35"/>
      <c r="N53" s="35"/>
      <c r="O53" s="35"/>
      <c r="P53" s="35"/>
      <c r="Q53" s="35"/>
      <c r="R53" s="35"/>
      <c r="S53" s="35"/>
      <c r="T53" s="35"/>
      <c r="U53" s="35"/>
      <c r="V53" s="35"/>
      <c r="W53" s="35"/>
      <c r="X53" s="35"/>
      <c r="Y53" s="35"/>
      <c r="Z53" s="35"/>
      <c r="AA53" s="35"/>
      <c r="AB53" s="35"/>
      <c r="AC53" s="35"/>
      <c r="AD53" s="35"/>
    </row>
    <row r="54" spans="1:30" x14ac:dyDescent="0.25">
      <c r="A54" s="12" t="s">
        <v>45</v>
      </c>
      <c r="B54" s="4" t="s">
        <v>7</v>
      </c>
      <c r="C54" s="11" t="s">
        <v>2</v>
      </c>
      <c r="E54" s="54" t="s">
        <v>110</v>
      </c>
      <c r="F54" s="40"/>
      <c r="G54" s="40"/>
    </row>
    <row r="55" spans="1:30" ht="15.75" thickBot="1" x14ac:dyDescent="0.3">
      <c r="A55" s="37" t="s">
        <v>46</v>
      </c>
      <c r="B55" s="6">
        <v>457</v>
      </c>
      <c r="C55" s="5">
        <f t="shared" ref="C55:C61" si="5">B55/$B$62</f>
        <v>5.8209145331804865E-2</v>
      </c>
      <c r="D55" s="36"/>
      <c r="E55" s="40"/>
      <c r="F55" s="40"/>
      <c r="G55" s="40"/>
    </row>
    <row r="56" spans="1:30" ht="36.75" customHeight="1" thickBot="1" x14ac:dyDescent="0.35">
      <c r="A56" s="37" t="s">
        <v>47</v>
      </c>
      <c r="B56" s="6">
        <v>576</v>
      </c>
      <c r="C56" s="5">
        <f t="shared" si="5"/>
        <v>7.3366450133740921E-2</v>
      </c>
      <c r="E56" s="73" t="s">
        <v>61</v>
      </c>
      <c r="F56" s="74"/>
      <c r="G56" s="75"/>
    </row>
    <row r="57" spans="1:30" x14ac:dyDescent="0.25">
      <c r="A57" s="42" t="s">
        <v>48</v>
      </c>
      <c r="B57" s="6">
        <v>2037</v>
      </c>
      <c r="C57" s="5">
        <f t="shared" si="5"/>
        <v>0.25945739396255252</v>
      </c>
      <c r="E57" s="12" t="s">
        <v>12</v>
      </c>
      <c r="F57" s="4" t="s">
        <v>1</v>
      </c>
      <c r="G57" s="11" t="s">
        <v>2</v>
      </c>
    </row>
    <row r="58" spans="1:30" x14ac:dyDescent="0.25">
      <c r="A58" s="42" t="s">
        <v>49</v>
      </c>
      <c r="B58" s="6">
        <v>1532</v>
      </c>
      <c r="C58" s="5">
        <f t="shared" si="5"/>
        <v>0.19513437778626927</v>
      </c>
      <c r="E58" s="42" t="s">
        <v>16</v>
      </c>
      <c r="F58" s="6">
        <v>166</v>
      </c>
      <c r="G58" s="5">
        <f t="shared" ref="G58:G68" si="6">F58/$F$69</f>
        <v>0.20646766169154229</v>
      </c>
    </row>
    <row r="59" spans="1:30" x14ac:dyDescent="0.25">
      <c r="A59" s="42" t="s">
        <v>50</v>
      </c>
      <c r="B59" s="6">
        <v>745</v>
      </c>
      <c r="C59" s="5">
        <f t="shared" si="5"/>
        <v>9.4892370398675333E-2</v>
      </c>
      <c r="E59" s="42" t="s">
        <v>96</v>
      </c>
      <c r="F59" s="6">
        <v>126</v>
      </c>
      <c r="G59" s="5">
        <f t="shared" si="6"/>
        <v>0.15671641791044777</v>
      </c>
    </row>
    <row r="60" spans="1:30" x14ac:dyDescent="0.25">
      <c r="A60" s="42" t="s">
        <v>51</v>
      </c>
      <c r="B60" s="6">
        <v>817</v>
      </c>
      <c r="C60" s="5">
        <f t="shared" si="5"/>
        <v>0.10406317666539294</v>
      </c>
      <c r="E60" s="42" t="s">
        <v>13</v>
      </c>
      <c r="F60" s="6">
        <v>78</v>
      </c>
      <c r="G60" s="5">
        <f t="shared" si="6"/>
        <v>9.7014925373134331E-2</v>
      </c>
    </row>
    <row r="61" spans="1:30" x14ac:dyDescent="0.25">
      <c r="A61" s="13" t="s">
        <v>52</v>
      </c>
      <c r="B61" s="14">
        <v>1687</v>
      </c>
      <c r="C61" s="15">
        <f t="shared" si="5"/>
        <v>0.21487708572156414</v>
      </c>
      <c r="E61" s="42" t="s">
        <v>24</v>
      </c>
      <c r="F61" s="6">
        <v>55</v>
      </c>
      <c r="G61" s="5">
        <f t="shared" si="6"/>
        <v>6.8407960199004969E-2</v>
      </c>
    </row>
    <row r="62" spans="1:30" ht="15.75" thickBot="1" x14ac:dyDescent="0.3">
      <c r="A62" s="43" t="s">
        <v>5</v>
      </c>
      <c r="B62" s="3">
        <f>SUM(B55:B61)</f>
        <v>7851</v>
      </c>
      <c r="C62" s="2"/>
      <c r="E62" s="42" t="s">
        <v>19</v>
      </c>
      <c r="F62" s="6">
        <v>47</v>
      </c>
      <c r="G62" s="5">
        <f t="shared" si="6"/>
        <v>5.8457711442786067E-2</v>
      </c>
    </row>
    <row r="63" spans="1:30" ht="15.75" thickBot="1" x14ac:dyDescent="0.3">
      <c r="A63" s="40"/>
      <c r="B63" s="40"/>
      <c r="C63" s="40"/>
      <c r="E63" s="42" t="s">
        <v>22</v>
      </c>
      <c r="F63" s="6">
        <v>47</v>
      </c>
      <c r="G63" s="5">
        <f t="shared" si="6"/>
        <v>5.8457711442786067E-2</v>
      </c>
    </row>
    <row r="64" spans="1:30" ht="52.5" thickBot="1" x14ac:dyDescent="0.35">
      <c r="A64" s="73" t="s">
        <v>53</v>
      </c>
      <c r="B64" s="74"/>
      <c r="C64" s="75"/>
      <c r="E64" s="42" t="s">
        <v>70</v>
      </c>
      <c r="F64" s="6">
        <v>44</v>
      </c>
      <c r="G64" s="5">
        <f t="shared" si="6"/>
        <v>5.4726368159203981E-2</v>
      </c>
    </row>
    <row r="65" spans="1:7" x14ac:dyDescent="0.25">
      <c r="A65" s="12" t="s">
        <v>45</v>
      </c>
      <c r="B65" s="4" t="s">
        <v>7</v>
      </c>
      <c r="C65" s="11" t="s">
        <v>2</v>
      </c>
      <c r="E65" s="42" t="s">
        <v>23</v>
      </c>
      <c r="F65" s="6">
        <v>37</v>
      </c>
      <c r="G65" s="5">
        <f t="shared" si="6"/>
        <v>4.6019900497512436E-2</v>
      </c>
    </row>
    <row r="66" spans="1:7" x14ac:dyDescent="0.25">
      <c r="A66" s="42" t="s">
        <v>46</v>
      </c>
      <c r="B66" s="6">
        <v>233</v>
      </c>
      <c r="C66" s="5">
        <f t="shared" ref="C66:C72" si="7">B66/$B$73</f>
        <v>6.7458019687319057E-2</v>
      </c>
      <c r="E66" s="42" t="s">
        <v>18</v>
      </c>
      <c r="F66" s="6">
        <v>28</v>
      </c>
      <c r="G66" s="5">
        <f t="shared" si="6"/>
        <v>3.482587064676617E-2</v>
      </c>
    </row>
    <row r="67" spans="1:7" x14ac:dyDescent="0.25">
      <c r="A67" s="42" t="s">
        <v>47</v>
      </c>
      <c r="B67" s="6">
        <v>166</v>
      </c>
      <c r="C67" s="5">
        <f t="shared" si="7"/>
        <v>4.8060220034742328E-2</v>
      </c>
      <c r="E67" s="42" t="s">
        <v>27</v>
      </c>
      <c r="F67" s="6">
        <v>26</v>
      </c>
      <c r="G67" s="5">
        <f t="shared" si="6"/>
        <v>3.2338308457711441E-2</v>
      </c>
    </row>
    <row r="68" spans="1:7" x14ac:dyDescent="0.25">
      <c r="A68" s="42" t="s">
        <v>48</v>
      </c>
      <c r="B68" s="6">
        <v>809</v>
      </c>
      <c r="C68" s="5">
        <f t="shared" si="7"/>
        <v>0.23422119281991893</v>
      </c>
      <c r="E68" s="13" t="s">
        <v>33</v>
      </c>
      <c r="F68" s="14">
        <v>150</v>
      </c>
      <c r="G68" s="15">
        <f t="shared" si="6"/>
        <v>0.18656716417910449</v>
      </c>
    </row>
    <row r="69" spans="1:7" ht="15.75" thickBot="1" x14ac:dyDescent="0.3">
      <c r="A69" s="42" t="s">
        <v>49</v>
      </c>
      <c r="B69" s="6">
        <v>783</v>
      </c>
      <c r="C69" s="5">
        <f t="shared" si="7"/>
        <v>0.22669368847712798</v>
      </c>
      <c r="E69" s="43" t="s">
        <v>5</v>
      </c>
      <c r="F69" s="3">
        <f>SUM(F58:F68)</f>
        <v>804</v>
      </c>
      <c r="G69" s="2"/>
    </row>
    <row r="70" spans="1:7" x14ac:dyDescent="0.25">
      <c r="A70" s="42" t="s">
        <v>50</v>
      </c>
      <c r="B70" s="6">
        <v>307</v>
      </c>
      <c r="C70" s="5">
        <f t="shared" si="7"/>
        <v>8.8882455124493345E-2</v>
      </c>
    </row>
    <row r="71" spans="1:7" x14ac:dyDescent="0.25">
      <c r="A71" s="42" t="s">
        <v>51</v>
      </c>
      <c r="B71" s="6">
        <v>419</v>
      </c>
      <c r="C71" s="5">
        <f t="shared" si="7"/>
        <v>0.12130862767805443</v>
      </c>
    </row>
    <row r="72" spans="1:7" x14ac:dyDescent="0.25">
      <c r="A72" s="13" t="s">
        <v>52</v>
      </c>
      <c r="B72" s="14">
        <v>737</v>
      </c>
      <c r="C72" s="15">
        <f t="shared" si="7"/>
        <v>0.21337579617834396</v>
      </c>
    </row>
    <row r="73" spans="1:7" ht="15.75" thickBot="1" x14ac:dyDescent="0.3">
      <c r="A73" s="43" t="s">
        <v>5</v>
      </c>
      <c r="B73" s="3">
        <f>SUM(B66:B72)</f>
        <v>3454</v>
      </c>
      <c r="C73" s="2"/>
    </row>
    <row r="80" spans="1:7" ht="15.75" thickBot="1" x14ac:dyDescent="0.3"/>
    <row r="81" spans="1:23" ht="18" thickBot="1" x14ac:dyDescent="0.35">
      <c r="A81" s="155" t="s">
        <v>11</v>
      </c>
      <c r="B81" s="156"/>
      <c r="C81" s="157"/>
    </row>
    <row r="82" spans="1:23" ht="36" customHeight="1" x14ac:dyDescent="0.25">
      <c r="A82" s="12" t="s">
        <v>12</v>
      </c>
      <c r="B82" s="4" t="s">
        <v>1</v>
      </c>
      <c r="C82" s="11" t="s">
        <v>2</v>
      </c>
    </row>
    <row r="83" spans="1:23" x14ac:dyDescent="0.25">
      <c r="A83" s="18" t="s">
        <v>13</v>
      </c>
      <c r="B83" s="6">
        <v>1345</v>
      </c>
      <c r="C83" s="5">
        <f t="shared" ref="C83:C93" si="8">B83/$B$94</f>
        <v>0.17131575595465545</v>
      </c>
    </row>
    <row r="84" spans="1:23" x14ac:dyDescent="0.25">
      <c r="A84" s="18" t="s">
        <v>16</v>
      </c>
      <c r="B84" s="6">
        <v>877</v>
      </c>
      <c r="C84" s="5">
        <f t="shared" si="8"/>
        <v>0.11170551522099095</v>
      </c>
    </row>
    <row r="85" spans="1:23" x14ac:dyDescent="0.25">
      <c r="A85" s="18" t="s">
        <v>15</v>
      </c>
      <c r="B85" s="6">
        <v>789</v>
      </c>
      <c r="C85" s="5">
        <f t="shared" si="8"/>
        <v>0.10049675200611387</v>
      </c>
    </row>
    <row r="86" spans="1:23" x14ac:dyDescent="0.25">
      <c r="A86" s="18" t="s">
        <v>14</v>
      </c>
      <c r="B86" s="6">
        <v>562</v>
      </c>
      <c r="C86" s="5">
        <f t="shared" si="8"/>
        <v>7.1583237804101391E-2</v>
      </c>
    </row>
    <row r="87" spans="1:23" x14ac:dyDescent="0.25">
      <c r="A87" s="18" t="s">
        <v>96</v>
      </c>
      <c r="B87" s="6">
        <v>559</v>
      </c>
      <c r="C87" s="5">
        <f t="shared" si="8"/>
        <v>7.1201120876321494E-2</v>
      </c>
    </row>
    <row r="88" spans="1:23" x14ac:dyDescent="0.25">
      <c r="A88" s="18" t="s">
        <v>24</v>
      </c>
      <c r="B88" s="6">
        <v>532</v>
      </c>
      <c r="C88" s="5">
        <f t="shared" si="8"/>
        <v>6.7762068526302385E-2</v>
      </c>
    </row>
    <row r="89" spans="1:23" x14ac:dyDescent="0.25">
      <c r="A89" s="18" t="s">
        <v>30</v>
      </c>
      <c r="B89" s="6">
        <v>438</v>
      </c>
      <c r="C89" s="5">
        <f t="shared" si="8"/>
        <v>5.5789071455865494E-2</v>
      </c>
    </row>
    <row r="90" spans="1:23" x14ac:dyDescent="0.25">
      <c r="A90" s="18" t="s">
        <v>19</v>
      </c>
      <c r="B90" s="6">
        <v>288</v>
      </c>
      <c r="C90" s="5">
        <f t="shared" si="8"/>
        <v>3.668322506687046E-2</v>
      </c>
      <c r="F90" s="40"/>
      <c r="G90" s="40"/>
      <c r="H90" s="40"/>
    </row>
    <row r="91" spans="1:23" s="40" customFormat="1" x14ac:dyDescent="0.25">
      <c r="A91" s="18" t="s">
        <v>23</v>
      </c>
      <c r="B91" s="6">
        <v>234</v>
      </c>
      <c r="C91" s="5">
        <f t="shared" si="8"/>
        <v>2.980512036683225E-2</v>
      </c>
    </row>
    <row r="92" spans="1:23" x14ac:dyDescent="0.25">
      <c r="A92" s="18" t="s">
        <v>20</v>
      </c>
      <c r="B92" s="6">
        <v>215</v>
      </c>
      <c r="C92" s="5">
        <f t="shared" si="8"/>
        <v>2.7385046490892882E-2</v>
      </c>
      <c r="D92" s="40"/>
      <c r="E92" s="40"/>
      <c r="F92" s="40"/>
      <c r="G92" s="40"/>
      <c r="H92" s="40"/>
      <c r="I92" s="40"/>
      <c r="J92" s="40"/>
      <c r="K92" s="40"/>
      <c r="L92" s="40"/>
      <c r="M92" s="40"/>
      <c r="N92" s="40"/>
      <c r="O92" s="40"/>
      <c r="P92" s="40"/>
      <c r="Q92" s="40"/>
      <c r="R92" s="40"/>
      <c r="S92" s="40"/>
      <c r="T92" s="40"/>
      <c r="U92" s="40"/>
      <c r="V92" s="40"/>
      <c r="W92" s="40"/>
    </row>
    <row r="93" spans="1:23" x14ac:dyDescent="0.25">
      <c r="A93" s="19" t="s">
        <v>33</v>
      </c>
      <c r="B93" s="14">
        <v>2012</v>
      </c>
      <c r="C93" s="15">
        <f t="shared" si="8"/>
        <v>0.25627308623105338</v>
      </c>
      <c r="D93" s="40"/>
      <c r="E93" s="40"/>
      <c r="F93" s="40"/>
      <c r="G93" s="40"/>
      <c r="H93" s="40"/>
      <c r="I93" s="40"/>
      <c r="J93" s="40"/>
      <c r="K93" s="40"/>
      <c r="L93" s="40"/>
      <c r="M93" s="40"/>
      <c r="N93" s="40"/>
      <c r="O93" s="40"/>
      <c r="P93" s="40"/>
      <c r="Q93" s="40"/>
      <c r="R93" s="40"/>
      <c r="S93" s="40"/>
      <c r="T93" s="40"/>
      <c r="U93" s="40"/>
      <c r="V93" s="40"/>
      <c r="W93" s="40"/>
    </row>
    <row r="94" spans="1:23" ht="15.75" thickBot="1" x14ac:dyDescent="0.3">
      <c r="A94" s="38" t="s">
        <v>5</v>
      </c>
      <c r="B94" s="3">
        <f>SUM(B83:B93)</f>
        <v>7851</v>
      </c>
      <c r="C94" s="2"/>
      <c r="D94" s="40"/>
      <c r="E94" s="40"/>
      <c r="I94" s="40"/>
      <c r="J94" s="40"/>
      <c r="K94" s="40"/>
      <c r="L94" s="40"/>
      <c r="M94" s="40"/>
      <c r="N94" s="40"/>
      <c r="O94" s="40"/>
      <c r="P94" s="40"/>
      <c r="Q94" s="40"/>
      <c r="R94" s="40"/>
      <c r="S94" s="40"/>
      <c r="T94" s="40"/>
      <c r="U94" s="40"/>
      <c r="V94" s="40"/>
      <c r="W94" s="40"/>
    </row>
    <row r="95" spans="1:23" ht="15.75" thickBot="1" x14ac:dyDescent="0.3"/>
    <row r="96" spans="1:23" ht="18" thickBot="1" x14ac:dyDescent="0.35">
      <c r="A96" s="151" t="s">
        <v>42</v>
      </c>
      <c r="B96" s="152"/>
      <c r="C96" s="153"/>
    </row>
    <row r="97" spans="1:4" x14ac:dyDescent="0.25">
      <c r="A97" s="12" t="s">
        <v>12</v>
      </c>
      <c r="B97" s="4" t="s">
        <v>1</v>
      </c>
      <c r="C97" s="11" t="s">
        <v>2</v>
      </c>
    </row>
    <row r="98" spans="1:4" x14ac:dyDescent="0.25">
      <c r="A98" s="37" t="s">
        <v>13</v>
      </c>
      <c r="B98" s="6">
        <v>648</v>
      </c>
      <c r="C98" s="5">
        <f t="shared" ref="C98:C108" si="9">B98/$B$109</f>
        <v>0.18760856977417487</v>
      </c>
    </row>
    <row r="99" spans="1:4" x14ac:dyDescent="0.25">
      <c r="A99" s="37" t="s">
        <v>16</v>
      </c>
      <c r="B99" s="6">
        <v>590</v>
      </c>
      <c r="C99" s="5">
        <f t="shared" si="9"/>
        <v>0.17081644470179502</v>
      </c>
    </row>
    <row r="100" spans="1:4" x14ac:dyDescent="0.25">
      <c r="A100" s="37" t="s">
        <v>96</v>
      </c>
      <c r="B100" s="6">
        <v>339</v>
      </c>
      <c r="C100" s="5">
        <f t="shared" si="9"/>
        <v>9.8147075854082222E-2</v>
      </c>
    </row>
    <row r="101" spans="1:4" x14ac:dyDescent="0.25">
      <c r="A101" s="37" t="s">
        <v>23</v>
      </c>
      <c r="B101" s="6">
        <v>219</v>
      </c>
      <c r="C101" s="5">
        <f t="shared" si="9"/>
        <v>6.340474811812391E-2</v>
      </c>
      <c r="D101" s="40"/>
    </row>
    <row r="102" spans="1:4" x14ac:dyDescent="0.25">
      <c r="A102" s="37" t="s">
        <v>15</v>
      </c>
      <c r="B102" s="6">
        <v>187</v>
      </c>
      <c r="C102" s="5">
        <f t="shared" si="9"/>
        <v>5.4140127388535034E-2</v>
      </c>
    </row>
    <row r="103" spans="1:4" x14ac:dyDescent="0.25">
      <c r="A103" s="37" t="s">
        <v>24</v>
      </c>
      <c r="B103" s="6">
        <v>185</v>
      </c>
      <c r="C103" s="5">
        <f t="shared" si="9"/>
        <v>5.3561088592935728E-2</v>
      </c>
    </row>
    <row r="104" spans="1:4" ht="34.5" customHeight="1" x14ac:dyDescent="0.25">
      <c r="A104" s="37" t="s">
        <v>18</v>
      </c>
      <c r="B104" s="6">
        <v>161</v>
      </c>
      <c r="C104" s="5">
        <f t="shared" si="9"/>
        <v>4.6612623045744067E-2</v>
      </c>
    </row>
    <row r="105" spans="1:4" x14ac:dyDescent="0.25">
      <c r="A105" s="37" t="s">
        <v>19</v>
      </c>
      <c r="B105" s="6">
        <v>142</v>
      </c>
      <c r="C105" s="5">
        <f t="shared" si="9"/>
        <v>4.1111754487550667E-2</v>
      </c>
    </row>
    <row r="106" spans="1:4" x14ac:dyDescent="0.25">
      <c r="A106" s="37" t="s">
        <v>70</v>
      </c>
      <c r="B106" s="6">
        <v>139</v>
      </c>
      <c r="C106" s="5">
        <f t="shared" si="9"/>
        <v>4.0243196294151705E-2</v>
      </c>
    </row>
    <row r="107" spans="1:4" x14ac:dyDescent="0.25">
      <c r="A107" s="37" t="s">
        <v>14</v>
      </c>
      <c r="B107" s="6">
        <v>133</v>
      </c>
      <c r="C107" s="5">
        <f t="shared" si="9"/>
        <v>3.8506079907353795E-2</v>
      </c>
    </row>
    <row r="108" spans="1:4" x14ac:dyDescent="0.25">
      <c r="A108" s="13" t="s">
        <v>33</v>
      </c>
      <c r="B108" s="14">
        <v>711</v>
      </c>
      <c r="C108" s="15">
        <f t="shared" si="9"/>
        <v>0.20584829183555298</v>
      </c>
    </row>
    <row r="109" spans="1:4" ht="15.75" thickBot="1" x14ac:dyDescent="0.3">
      <c r="A109" s="38" t="s">
        <v>5</v>
      </c>
      <c r="B109" s="3">
        <f>SUM(B98:B108)</f>
        <v>3454</v>
      </c>
      <c r="C109" s="2"/>
    </row>
    <row r="114" ht="33.75" customHeight="1" x14ac:dyDescent="0.25"/>
    <row r="124" ht="34.5" customHeight="1" x14ac:dyDescent="0.25"/>
    <row r="130" spans="1:6" ht="30" customHeight="1" x14ac:dyDescent="0.25"/>
    <row r="132" spans="1:6" x14ac:dyDescent="0.25">
      <c r="A132" s="47"/>
      <c r="B132" s="6"/>
      <c r="C132" s="47"/>
    </row>
    <row r="133" spans="1:6" x14ac:dyDescent="0.25">
      <c r="A133" s="49" t="s">
        <v>106</v>
      </c>
      <c r="B133" s="40"/>
      <c r="C133" s="40"/>
    </row>
    <row r="134" spans="1:6" x14ac:dyDescent="0.25">
      <c r="A134" s="52" t="s">
        <v>107</v>
      </c>
      <c r="B134" s="40"/>
      <c r="C134" s="40"/>
    </row>
    <row r="135" spans="1:6" x14ac:dyDescent="0.25">
      <c r="A135" s="52" t="s">
        <v>108</v>
      </c>
      <c r="B135" s="40"/>
      <c r="C135" s="40"/>
    </row>
    <row r="136" spans="1:6" x14ac:dyDescent="0.25">
      <c r="A136" s="40"/>
      <c r="B136" s="40"/>
      <c r="C136" s="40"/>
    </row>
    <row r="142" spans="1:6" x14ac:dyDescent="0.25">
      <c r="F142" s="40"/>
    </row>
    <row r="143" spans="1:6" x14ac:dyDescent="0.25">
      <c r="E143" s="40"/>
    </row>
    <row r="146" spans="5:10" ht="33.75" customHeight="1" x14ac:dyDescent="0.25"/>
    <row r="159" spans="5:10" x14ac:dyDescent="0.25">
      <c r="F159" s="40"/>
      <c r="G159" s="40"/>
      <c r="H159" s="40"/>
    </row>
    <row r="160" spans="5:10" x14ac:dyDescent="0.25">
      <c r="E160" s="40"/>
      <c r="F160" s="40"/>
      <c r="G160" s="40"/>
      <c r="H160" s="40"/>
      <c r="I160" s="40"/>
      <c r="J160" s="40"/>
    </row>
    <row r="161" spans="5:10" x14ac:dyDescent="0.25">
      <c r="E161" s="40"/>
      <c r="I161" s="40"/>
      <c r="J161" s="40"/>
    </row>
    <row r="201" spans="1:3" x14ac:dyDescent="0.25">
      <c r="A201" s="40" t="s">
        <v>111</v>
      </c>
      <c r="B201" s="40"/>
      <c r="C201" s="40"/>
    </row>
  </sheetData>
  <mergeCells count="16">
    <mergeCell ref="A47:C47"/>
    <mergeCell ref="A81:C81"/>
    <mergeCell ref="A96:C96"/>
    <mergeCell ref="A53:C53"/>
    <mergeCell ref="A1:G1"/>
    <mergeCell ref="A5:C5"/>
    <mergeCell ref="J5:K5"/>
    <mergeCell ref="A12:C12"/>
    <mergeCell ref="A24:C24"/>
    <mergeCell ref="A35:C35"/>
    <mergeCell ref="A41:C41"/>
    <mergeCell ref="E5:G5"/>
    <mergeCell ref="E12:G12"/>
    <mergeCell ref="E23:G23"/>
    <mergeCell ref="E33:G33"/>
    <mergeCell ref="E40:G40"/>
  </mergeCells>
  <pageMargins left="0.7" right="0.7" top="0.75" bottom="0.75" header="0.3" footer="0.3"/>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Research Notes</vt:lpstr>
      <vt:lpstr>CASLS Service Area Charts</vt:lpstr>
      <vt:lpstr>CASLS Totals</vt:lpstr>
      <vt:lpstr>MA</vt:lpstr>
      <vt:lpstr>1</vt:lpstr>
      <vt:lpstr>2</vt:lpstr>
      <vt:lpstr>3</vt:lpstr>
      <vt:lpstr>4</vt:lpstr>
      <vt:lpstr>'CASLS Service Area Charts'!Print_Area</vt:lpstr>
      <vt:lpstr>'CASLS Totals'!Print_Area</vt:lpstr>
    </vt:vector>
  </TitlesOfParts>
  <Company>BRA/EDIC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danber</dc:creator>
  <cp:lastModifiedBy>Moriah Nelson</cp:lastModifiedBy>
  <cp:lastPrinted>2013-08-30T16:13:19Z</cp:lastPrinted>
  <dcterms:created xsi:type="dcterms:W3CDTF">2013-07-17T13:35:31Z</dcterms:created>
  <dcterms:modified xsi:type="dcterms:W3CDTF">2013-12-06T00:44:51Z</dcterms:modified>
</cp:coreProperties>
</file>